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53" i="1" l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<sst xmlns="http://schemas.openxmlformats.org/spreadsheetml/2006/main" count="1139" uniqueCount="337">
  <si>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</si>
  <si>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</si>
  <si>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</si>
  <si>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</si>
  <si>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</si>
  <si>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</si>
  <si>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</si>
  <si>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</si>
  <si>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</si>
  <si>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</si>
  <si>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</si>
  <si>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</si>
  <si>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</si>
  <si>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</si>
  <si>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</si>
  <si>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</si>
  <si>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</si>
  <si>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</si>
  <si>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</si>
  <si>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</si>
  <si>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</si>
  <si>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</si>
  <si>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</si>
  <si>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</si>
  <si>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</si>
  <si>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</si>
  <si>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</si>
  <si>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</si>
  <si>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</si>
  <si>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</si>
  <si>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</si>
  <si>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</si>
  <si>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</si>
  <si>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</si>
  <si>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</si>
  <si>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</si>
  <si>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</si>
  <si>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</si>
  <si>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</si>
  <si>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</si>
  <si>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</si>
  <si>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</si>
  <si>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</si>
  <si>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</si>
  <si>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</si>
  <si>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</si>
  <si>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</si>
  <si>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</si>
  <si>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</si>
  <si>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</si>
  <si>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</si>
  <si>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</si>
  <si>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</si>
  <si>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</si>
  <si>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</si>
  <si>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</si>
  <si>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</si>
  <si>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</si>
  <si>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</si>
  <si>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</si>
  <si>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</si>
  <si>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</si>
  <si>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</si>
  <si>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</si>
  <si>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</si>
  <si>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</si>
  <si>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</si>
  <si>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</si>
  <si>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</si>
  <si>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</si>
  <si>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</si>
  <si>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</si>
  <si>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</si>
  <si>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</si>
  <si>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</si>
  <si>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</si>
  <si>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</si>
  <si>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</si>
  <si>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</si>
  <si>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MIDRA</t>
  </si>
  <si>
    <t>MIDRAND</t>
  </si>
  <si>
    <t>DBC</t>
  </si>
  <si>
    <t>TRISH SUBBRAMONEY</t>
  </si>
  <si>
    <t>DERALLE BARTHUS</t>
  </si>
  <si>
    <t>jane</t>
  </si>
  <si>
    <t>yes</t>
  </si>
  <si>
    <t>HND / FUE / doc</t>
  </si>
  <si>
    <t>POD received from cell 0833616148 M</t>
  </si>
  <si>
    <t>PARCEL</t>
  </si>
  <si>
    <t>no</t>
  </si>
  <si>
    <t>NELSP</t>
  </si>
  <si>
    <t>NELSPRUIT</t>
  </si>
  <si>
    <t xml:space="preserve">AVI FIELDMARKETING                 </t>
  </si>
  <si>
    <t>KEMPT</t>
  </si>
  <si>
    <t>KEMPTON PARK</t>
  </si>
  <si>
    <t xml:space="preserve">AVI FILED MARKETING                </t>
  </si>
  <si>
    <t>ZIYAAD</t>
  </si>
  <si>
    <t>MZWANDILE</t>
  </si>
  <si>
    <t>?</t>
  </si>
  <si>
    <t>Company Closed</t>
  </si>
  <si>
    <t>SYSTEM</t>
  </si>
  <si>
    <t>FUE / doc</t>
  </si>
  <si>
    <t xml:space="preserve">AVIFIELD                           </t>
  </si>
  <si>
    <t>DURBA</t>
  </si>
  <si>
    <t>DURBAN</t>
  </si>
  <si>
    <t xml:space="preserve">AVI DISTRIBUTION                   </t>
  </si>
  <si>
    <t>ON1</t>
  </si>
  <si>
    <t>LOUISA</t>
  </si>
  <si>
    <t>CANDICE MURISON</t>
  </si>
  <si>
    <t>Comey</t>
  </si>
  <si>
    <t>Late Linehaul Delayed Beyond Skynet Control</t>
  </si>
  <si>
    <t>les</t>
  </si>
  <si>
    <t>FUE / DOC</t>
  </si>
  <si>
    <t>POD received from cell 0653843035 M</t>
  </si>
  <si>
    <t>JOHAN</t>
  </si>
  <si>
    <t>JOHANNESBURG</t>
  </si>
  <si>
    <t xml:space="preserve">AVI NATIONAL BRANDS LTD            </t>
  </si>
  <si>
    <t>STANF</t>
  </si>
  <si>
    <t>STANDFORD</t>
  </si>
  <si>
    <t xml:space="preserve">I J LIMITED                        </t>
  </si>
  <si>
    <t>TEGAN CHRISTIE</t>
  </si>
  <si>
    <t>RULIEN KASSELMAN</t>
  </si>
  <si>
    <t>MLUMISI</t>
  </si>
  <si>
    <t>POD received from cell 0818301760 M</t>
  </si>
  <si>
    <t>PORT3</t>
  </si>
  <si>
    <t>PORT ELIZABETH</t>
  </si>
  <si>
    <t>mary</t>
  </si>
  <si>
    <t>POD received from cell 0843582707 M</t>
  </si>
  <si>
    <t xml:space="preserve">Priontex SA                        </t>
  </si>
  <si>
    <t>PRETO</t>
  </si>
  <si>
    <t>PRETORIA</t>
  </si>
  <si>
    <t xml:space="preserve">Lebogang Healthcare Center         </t>
  </si>
  <si>
    <t>PATRIC</t>
  </si>
  <si>
    <t>ROBIN RENE</t>
  </si>
  <si>
    <t>REBECCA</t>
  </si>
  <si>
    <t>HND / FUE / DOC</t>
  </si>
  <si>
    <t>POD received from cell 0724112650 M</t>
  </si>
  <si>
    <t xml:space="preserve">AVI Field Marketing                </t>
  </si>
  <si>
    <t xml:space="preserve">AVI NBL                            </t>
  </si>
  <si>
    <t>LEIGH-ANNE COLEMAN</t>
  </si>
  <si>
    <t>Anina Khan</t>
  </si>
  <si>
    <t>Michael</t>
  </si>
  <si>
    <t>POD received from cell 0729564722 M</t>
  </si>
  <si>
    <t xml:space="preserve">AVI FIELD MARKETING                </t>
  </si>
  <si>
    <t xml:space="preserve">AVI                                </t>
  </si>
  <si>
    <t>AR SUPPORT</t>
  </si>
  <si>
    <t>MARY GROOTBOOM</t>
  </si>
  <si>
    <t>thabang</t>
  </si>
  <si>
    <t>MOSSE</t>
  </si>
  <si>
    <t>MOSSEL BAY</t>
  </si>
  <si>
    <t xml:space="preserve">BAYVIEW PVT HOSPITAL               </t>
  </si>
  <si>
    <t>MARCELLE GORDON</t>
  </si>
  <si>
    <t>renelo</t>
  </si>
  <si>
    <t>GEORG</t>
  </si>
  <si>
    <t>GEORGE</t>
  </si>
  <si>
    <t xml:space="preserve">avi field marketing                </t>
  </si>
  <si>
    <t>llewellyn</t>
  </si>
  <si>
    <t>UAT</t>
  </si>
  <si>
    <t>MAGS</t>
  </si>
  <si>
    <t>SHAMIL</t>
  </si>
  <si>
    <t>mabli</t>
  </si>
  <si>
    <t>Appointment required</t>
  </si>
  <si>
    <t>lep</t>
  </si>
  <si>
    <t>POD received from cell 0744435413 M</t>
  </si>
  <si>
    <t>PIET2</t>
  </si>
  <si>
    <t>PIETERSBURG</t>
  </si>
  <si>
    <t xml:space="preserve">AVI FIELD                          </t>
  </si>
  <si>
    <t>CHRIS</t>
  </si>
  <si>
    <t>SONAY KAAS</t>
  </si>
  <si>
    <t>Chris</t>
  </si>
  <si>
    <t xml:space="preserve">FRESENIUS KABI MAN SA              </t>
  </si>
  <si>
    <t>YOLANDE</t>
  </si>
  <si>
    <t>.</t>
  </si>
  <si>
    <t>NDLONGWANA</t>
  </si>
  <si>
    <t xml:space="preserve">PRIONTEX JHB                       </t>
  </si>
  <si>
    <t xml:space="preserve">PRIONTEX B   L STENPACT            </t>
  </si>
  <si>
    <t>MARK</t>
  </si>
  <si>
    <t>LESLEY</t>
  </si>
  <si>
    <t>CSH / FUE / doc</t>
  </si>
  <si>
    <t xml:space="preserve">PRIONTEX SA                        </t>
  </si>
  <si>
    <t>PAARL</t>
  </si>
  <si>
    <t xml:space="preserve">PAARL PROVINCIAL HOSPITAL          </t>
  </si>
  <si>
    <t>KURT SWIEGELAAR</t>
  </si>
  <si>
    <t>JERRY</t>
  </si>
  <si>
    <t>PAARL PROVINCIAL HOSPITAL</t>
  </si>
  <si>
    <t>POD received from cell 0766089477 M</t>
  </si>
  <si>
    <t>UMHLA</t>
  </si>
  <si>
    <t>UMHLANGA ROCKS</t>
  </si>
  <si>
    <t xml:space="preserve">PRIONTEX DBN                       </t>
  </si>
  <si>
    <t>SHERWIN DHUNPERSAD</t>
  </si>
  <si>
    <t>SINDI</t>
  </si>
  <si>
    <t>phumi</t>
  </si>
  <si>
    <t>POD received from cell 0763784726 M</t>
  </si>
  <si>
    <t xml:space="preserve">VETSCAPE REFFERALS                 </t>
  </si>
  <si>
    <t>DAYLENE SLAMET</t>
  </si>
  <si>
    <t>daylee</t>
  </si>
  <si>
    <t>POD received from cell 0732547403 M</t>
  </si>
  <si>
    <t>PINET</t>
  </si>
  <si>
    <t>PINETOWN</t>
  </si>
  <si>
    <t xml:space="preserve">NATIONAL BIOPRODUCT INST           </t>
  </si>
  <si>
    <t>MPUMI</t>
  </si>
  <si>
    <t xml:space="preserve">Cameron                       </t>
  </si>
  <si>
    <t xml:space="preserve">POD received from cell 0814795132 M     </t>
  </si>
  <si>
    <t xml:space="preserve">AVI FINANCE                        </t>
  </si>
  <si>
    <t>BLOE1</t>
  </si>
  <si>
    <t>BLOEMFONTEIN</t>
  </si>
  <si>
    <t xml:space="preserve">NATIONAL BRANDS                    </t>
  </si>
  <si>
    <t>SENATE</t>
  </si>
  <si>
    <t>IGSAAN</t>
  </si>
  <si>
    <t>Genevive</t>
  </si>
  <si>
    <t>Outlying delivery location</t>
  </si>
  <si>
    <t>THE</t>
  </si>
  <si>
    <t>POD received from cell 0847649236 M</t>
  </si>
  <si>
    <t>VERWO</t>
  </si>
  <si>
    <t>CENTURION</t>
  </si>
  <si>
    <t xml:space="preserve">SMARTSCREEN                        </t>
  </si>
  <si>
    <t>ON2</t>
  </si>
  <si>
    <t>CANDICE</t>
  </si>
  <si>
    <t>Brenda</t>
  </si>
  <si>
    <t>POD received from cell 0799731759 M</t>
  </si>
  <si>
    <t>WHITE</t>
  </si>
  <si>
    <t>WHITE RIVER</t>
  </si>
  <si>
    <t xml:space="preserve">AVI FM                             </t>
  </si>
  <si>
    <t>NONNIE</t>
  </si>
  <si>
    <t>PHILLEMON</t>
  </si>
  <si>
    <t>valencia</t>
  </si>
  <si>
    <t>POD received from cell 0648984486 M</t>
  </si>
  <si>
    <t xml:space="preserve">ELDARIO TRADERS T A PRIONTEX       </t>
  </si>
  <si>
    <t>NICO STRYDOM</t>
  </si>
  <si>
    <t>DERALLE</t>
  </si>
  <si>
    <t>Jacques</t>
  </si>
  <si>
    <t>POD received from cell 0639727870 M</t>
  </si>
  <si>
    <t>EAST</t>
  </si>
  <si>
    <t>EAST LONDON</t>
  </si>
  <si>
    <t>MARY</t>
  </si>
  <si>
    <t>DOC / FUE</t>
  </si>
  <si>
    <t>madeleine</t>
  </si>
  <si>
    <t>NICO</t>
  </si>
  <si>
    <t>ZIPHO</t>
  </si>
  <si>
    <t>THABO M</t>
  </si>
  <si>
    <t>L VIEIRA</t>
  </si>
  <si>
    <t>michael</t>
  </si>
  <si>
    <t>Missed cutoff</t>
  </si>
  <si>
    <t>bem</t>
  </si>
  <si>
    <t>POD received from cell 0729204058 M</t>
  </si>
  <si>
    <t xml:space="preserve">AVI FIELD MARKETING-FREE STATE     </t>
  </si>
  <si>
    <t>SHAMIC</t>
  </si>
  <si>
    <t>ILLEG</t>
  </si>
  <si>
    <t>CSH / DOC / FUE</t>
  </si>
  <si>
    <t>PIET1</t>
  </si>
  <si>
    <t>PIETERMARITZBURG</t>
  </si>
  <si>
    <t xml:space="preserve">Debbie Jacobs                      </t>
  </si>
  <si>
    <t xml:space="preserve">Bill and Alix Mc Intosh            </t>
  </si>
  <si>
    <t>Bill Mc Intosh</t>
  </si>
  <si>
    <t>Debbie Jacobs</t>
  </si>
  <si>
    <t xml:space="preserve">Alix Mc Intosh                </t>
  </si>
  <si>
    <t xml:space="preserve">POD received from cell 0730260841 M     </t>
  </si>
  <si>
    <t>Small Box</t>
  </si>
  <si>
    <t xml:space="preserve">CRAZY NUTS + BOLTS                 </t>
  </si>
  <si>
    <t xml:space="preserve">PVT                                </t>
  </si>
  <si>
    <t>Anamer</t>
  </si>
  <si>
    <t>POD received from cell 0725230163 M</t>
  </si>
  <si>
    <t xml:space="preserve">AVI FIELD MARKETIN.                </t>
  </si>
  <si>
    <t>CHRIS STEVEN</t>
  </si>
  <si>
    <t>SONAY</t>
  </si>
  <si>
    <t>Stephen</t>
  </si>
  <si>
    <t>POD received from cell 0766706547 M</t>
  </si>
  <si>
    <t>SHERWIN</t>
  </si>
  <si>
    <t>Phumy</t>
  </si>
  <si>
    <t xml:space="preserve">EUROLAB ASU                        </t>
  </si>
  <si>
    <t xml:space="preserve">PRIONTEX PE                        </t>
  </si>
  <si>
    <t>MBUSO</t>
  </si>
  <si>
    <t>jacques</t>
  </si>
  <si>
    <t>uat</t>
  </si>
  <si>
    <t>DALENE</t>
  </si>
  <si>
    <t>Daylene</t>
  </si>
  <si>
    <t>Late linehaul</t>
  </si>
  <si>
    <t>daj</t>
  </si>
  <si>
    <t>POD received from cell 0730260841 M</t>
  </si>
  <si>
    <t>Valencia</t>
  </si>
  <si>
    <t xml:space="preserve">SWEE FARM                          </t>
  </si>
  <si>
    <t xml:space="preserve">TEA ON 23                          </t>
  </si>
  <si>
    <t>BRYONY</t>
  </si>
  <si>
    <t>ALI CLARK</t>
  </si>
  <si>
    <t>RB</t>
  </si>
  <si>
    <t>MARION</t>
  </si>
  <si>
    <t>ALIX CLARK</t>
  </si>
  <si>
    <t>M RAWSON</t>
  </si>
  <si>
    <t>mmn</t>
  </si>
  <si>
    <t>TONGA</t>
  </si>
  <si>
    <t>TONGAAT</t>
  </si>
  <si>
    <t>HANNAH</t>
  </si>
  <si>
    <t>hannah</t>
  </si>
  <si>
    <t>POD received from cell 076995128 M</t>
  </si>
  <si>
    <t xml:space="preserve">PRIONTEX DISPATCH                  </t>
  </si>
  <si>
    <t xml:space="preserve">PRIONTEX DURBAN                    </t>
  </si>
  <si>
    <t>Sherwin Dhunpershad</t>
  </si>
  <si>
    <t>BOX</t>
  </si>
  <si>
    <t>mapula</t>
  </si>
  <si>
    <t>Moleboheng</t>
  </si>
  <si>
    <t>the</t>
  </si>
  <si>
    <t xml:space="preserve">Angus                              </t>
  </si>
  <si>
    <t xml:space="preserve">Swee Farm                          </t>
  </si>
  <si>
    <t>Alix</t>
  </si>
  <si>
    <t>Angus</t>
  </si>
  <si>
    <t>Lendford</t>
  </si>
  <si>
    <t>Box</t>
  </si>
  <si>
    <t xml:space="preserve">PRIONTEX PORT ELIZABETH            </t>
  </si>
  <si>
    <t>N A</t>
  </si>
  <si>
    <t xml:space="preserve">PRIONTEX JBG                       </t>
  </si>
  <si>
    <t xml:space="preserve">PRIONTEX CAPE                      </t>
  </si>
  <si>
    <t>RENE CROWIE</t>
  </si>
  <si>
    <t>PETER</t>
  </si>
  <si>
    <t>COLLEEN</t>
  </si>
  <si>
    <t>POD received from cell 0760754539 M</t>
  </si>
  <si>
    <t>Flyer</t>
  </si>
  <si>
    <t>CARLA</t>
  </si>
  <si>
    <t>alista</t>
  </si>
  <si>
    <t xml:space="preserve">WILLARDS FACTORY                   </t>
  </si>
  <si>
    <t>AYESHA ABDUL</t>
  </si>
  <si>
    <t>Bianca</t>
  </si>
  <si>
    <t>POD received from cell 0729919507 M</t>
  </si>
  <si>
    <t xml:space="preserve">EUROLAB ABU                        </t>
  </si>
  <si>
    <t>JO-MARI JACOBS</t>
  </si>
  <si>
    <t>Mbuso</t>
  </si>
  <si>
    <t>POD received from cell 0792153175 M</t>
  </si>
  <si>
    <t xml:space="preserve">Priontex Dispatch                  </t>
  </si>
  <si>
    <t>Shamil</t>
  </si>
  <si>
    <t>Zipho</t>
  </si>
  <si>
    <t>Colleen</t>
  </si>
  <si>
    <t>POD received from cell 0681920801 M</t>
  </si>
  <si>
    <t>LOUISE VIETOT</t>
  </si>
  <si>
    <t>TERRI</t>
  </si>
  <si>
    <t xml:space="preserve">EAST LONDON EYE HOSPITAL           </t>
  </si>
  <si>
    <t>JO-ANNE</t>
  </si>
  <si>
    <t>COIN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</si>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</sst>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5"/>
  <sheetViews>
    <sheetView tabSelected="1" workbookViewId="0">
      <selection activeCell="B48" sqref="B48"/>
    </sheetView>
  </sheetViews>
  <sheetFormatPr defaultRowHeight="15" x14ac:dyDescent="0.25"/>
  <cols>
    <col min="1" max="1" width="6.7109375" bestFit="1" customWidth="1"/>
    <col min="2" max="2" width="32" bestFit="1" customWidth="1"/>
    <col min="3" max="3" width="5.140625" bestFit="1" customWidth="1"/>
    <col min="4" max="4" width="8.8554687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8.7109375" bestFit="1" customWidth="1"/>
    <col min="10" max="10" width="33.85546875" bestFit="1" customWidth="1"/>
    <col min="11" max="11" width="16.140625" bestFit="1" customWidth="1"/>
    <col min="12" max="12" width="7.7109375" bestFit="1" customWidth="1"/>
    <col min="13" max="13" width="18.7109375" bestFit="1" customWidth="1"/>
    <col min="14" max="14" width="33" bestFit="1" customWidth="1"/>
    <col min="15" max="15" width="4.85546875" bestFit="1" customWidth="1"/>
    <col min="16" max="16" width="24.8554687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2" width="4.5703125" bestFit="1" customWidth="1"/>
    <col min="23" max="23" width="3.5703125" bestFit="1" customWidth="1"/>
    <col min="24" max="24" width="4.5703125" bestFit="1" customWidth="1"/>
    <col min="25" max="25" width="3.42578125" bestFit="1" customWidth="1"/>
    <col min="26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2" width="4.5703125" bestFit="1" customWidth="1"/>
    <col min="33" max="33" width="3.42578125" bestFit="1" customWidth="1"/>
    <col min="34" max="34" width="4.5703125" bestFit="1" customWidth="1"/>
    <col min="35" max="35" width="3.71093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3.570312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2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3.5703125" bestFit="1" customWidth="1"/>
    <col min="54" max="54" width="4.5703125" bestFit="1" customWidth="1"/>
    <col min="55" max="55" width="4.42578125" bestFit="1" customWidth="1"/>
    <col min="56" max="56" width="4.5703125" customWidth="1"/>
    <col min="57" max="57" width="4.28515625" bestFit="1" customWidth="1"/>
    <col min="58" max="58" width="4.5703125" customWidth="1"/>
    <col min="59" max="59" width="7.28515625" bestFit="1" customWidth="1"/>
    <col min="60" max="60" width="4.28515625" bestFit="1" customWidth="1"/>
    <col min="61" max="61" width="6" bestFit="1" customWidth="1"/>
    <col min="62" max="63" width="7" bestFit="1" customWidth="1"/>
    <col min="64" max="65" width="8" bestFit="1" customWidth="1"/>
    <col min="66" max="67" width="9" bestFit="1" customWidth="1"/>
    <col min="68" max="68" width="10" bestFit="1" customWidth="1"/>
    <col min="69" max="69" width="22.28515625" bestFit="1" customWidth="1"/>
    <col min="70" max="70" width="18.85546875" bestFit="1" customWidth="1"/>
    <col min="71" max="71" width="10.7109375" bestFit="1" customWidth="1"/>
    <col min="72" max="72" width="8.7109375" bestFit="1" customWidth="1"/>
    <col min="73" max="73" width="27.570312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2.42578125" bestFit="1" customWidth="1"/>
    <col min="78" max="78" width="15.7109375" bestFit="1" customWidth="1"/>
    <col min="79" max="79" width="36.85546875" bestFit="1" customWidth="1"/>
    <col min="80" max="80" width="7.7109375" bestFit="1" customWidth="1"/>
    <col min="81" max="81" width="18.7109375" bestFit="1" customWidth="1"/>
    <col min="82" max="82" width="14.42578125" bestFit="1" customWidth="1"/>
    <col min="83" max="83" width="19.140625" bestFit="1" customWidth="1"/>
    <col min="84" max="84" width="10.7109375" bestFit="1" customWidth="1"/>
    <col min="85" max="85" width="6" bestFit="1" customWidth="1"/>
    <col min="86" max="86" width="12" bestFit="1" customWidth="1"/>
    <col min="87" max="87" width="10" bestFit="1" customWidth="1"/>
    <col min="88" max="88" width="10.42578125" bestFit="1" customWidth="1"/>
    <col min="89" max="89" width="4.7109375" bestFit="1" customWidth="1"/>
    <col min="90" max="91" width="11.140625" bestFit="1" customWidth="1"/>
    <col min="92" max="92" width="7.140625" bestFit="1" customWidth="1"/>
    <col min="93" max="93" width="5" bestFit="1" customWidth="1"/>
    <col min="94" max="94" width="13.28515625" bestFit="1" customWidth="1"/>
    <col min="95" max="95" width="18.28515625" bestFit="1" customWidth="1"/>
  </cols>
  <sheetData>
    <row r="1" spans="1:92" ht="20.100000000000001" customHeight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"009940648420"</f>
        <v>009940648420</v>
      </c>
      <c r="F2" s="3">
        <v>44545</v>
      </c>
      <c r="G2">
        <v>202206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32.840000000000003</v>
      </c>
      <c r="AL2">
        <v>0</v>
      </c>
      <c r="AM2">
        <v>0</v>
      </c>
      <c r="AN2">
        <v>0</v>
      </c>
      <c r="AO2">
        <v>0</v>
      </c>
      <c r="AP2">
        <v>0</v>
      </c>
      <c r="AQ2">
        <v>15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1.8</v>
      </c>
      <c r="BK2">
        <v>2</v>
      </c>
      <c r="BL2">
        <v>137.29</v>
      </c>
      <c r="BM2">
        <v>20.59</v>
      </c>
      <c r="BN2">
        <v>157.88</v>
      </c>
      <c r="BO2">
        <v>157.88</v>
      </c>
      <c r="BQ2" t="s">
        <v>82</v>
      </c>
      <c r="BR2" t="s">
        <v>83</v>
      </c>
      <c r="BS2" s="3">
        <v>44547</v>
      </c>
      <c r="BT2" s="4">
        <v>0.39583333333333331</v>
      </c>
      <c r="BU2" t="s">
        <v>84</v>
      </c>
      <c r="BV2" t="s">
        <v>85</v>
      </c>
      <c r="BY2">
        <v>8775.33</v>
      </c>
      <c r="BZ2" t="s">
        <v>86</v>
      </c>
      <c r="CA2" t="s">
        <v>87</v>
      </c>
      <c r="CC2" t="s">
        <v>80</v>
      </c>
      <c r="CD2">
        <v>1683</v>
      </c>
      <c r="CE2" t="s">
        <v>88</v>
      </c>
      <c r="CF2" s="3">
        <v>44548</v>
      </c>
      <c r="CI2">
        <v>2</v>
      </c>
      <c r="CJ2">
        <v>2</v>
      </c>
      <c r="CK2">
        <v>41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"009940496971"</f>
        <v>009940496971</v>
      </c>
      <c r="F3" s="3">
        <v>44545</v>
      </c>
      <c r="G3">
        <v>202206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81</v>
      </c>
      <c r="P3" t="str">
        <f>".....                         "</f>
        <v xml:space="preserve">.....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32.840000000000003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122.29</v>
      </c>
      <c r="BM3">
        <v>18.34</v>
      </c>
      <c r="BN3">
        <v>140.63</v>
      </c>
      <c r="BO3">
        <v>140.63</v>
      </c>
      <c r="BQ3" t="s">
        <v>96</v>
      </c>
      <c r="BR3" t="s">
        <v>97</v>
      </c>
      <c r="BS3" t="s">
        <v>98</v>
      </c>
      <c r="BW3" t="s">
        <v>99</v>
      </c>
      <c r="BX3" t="s">
        <v>100</v>
      </c>
      <c r="BY3">
        <v>1200</v>
      </c>
      <c r="BZ3" t="s">
        <v>101</v>
      </c>
      <c r="CC3" t="s">
        <v>94</v>
      </c>
      <c r="CD3">
        <v>1600</v>
      </c>
      <c r="CE3" t="s">
        <v>88</v>
      </c>
      <c r="CI3">
        <v>1</v>
      </c>
      <c r="CJ3" t="s">
        <v>98</v>
      </c>
      <c r="CK3">
        <v>41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"009940641883"</f>
        <v>009940641883</v>
      </c>
      <c r="F4" s="3">
        <v>44544</v>
      </c>
      <c r="G4">
        <v>202206</v>
      </c>
      <c r="H4" t="s">
        <v>75</v>
      </c>
      <c r="I4" t="s">
        <v>76</v>
      </c>
      <c r="J4" t="s">
        <v>102</v>
      </c>
      <c r="K4" t="s">
        <v>78</v>
      </c>
      <c r="L4" t="s">
        <v>103</v>
      </c>
      <c r="M4" t="s">
        <v>104</v>
      </c>
      <c r="N4" t="s">
        <v>105</v>
      </c>
      <c r="O4" t="s">
        <v>106</v>
      </c>
      <c r="P4" t="str">
        <f>"119422770FM                   "</f>
        <v xml:space="preserve">119422770FM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89.12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7.9</v>
      </c>
      <c r="BJ4">
        <v>10.199999999999999</v>
      </c>
      <c r="BK4">
        <v>10.5</v>
      </c>
      <c r="BL4">
        <v>317.62</v>
      </c>
      <c r="BM4">
        <v>47.64</v>
      </c>
      <c r="BN4">
        <v>365.26</v>
      </c>
      <c r="BO4">
        <v>365.26</v>
      </c>
      <c r="BQ4" t="s">
        <v>107</v>
      </c>
      <c r="BR4" t="s">
        <v>108</v>
      </c>
      <c r="BS4" s="3">
        <v>44547</v>
      </c>
      <c r="BT4" s="4">
        <v>0.59652777777777777</v>
      </c>
      <c r="BU4" t="s">
        <v>109</v>
      </c>
      <c r="BV4" t="s">
        <v>89</v>
      </c>
      <c r="BW4" t="s">
        <v>110</v>
      </c>
      <c r="BX4" t="s">
        <v>111</v>
      </c>
      <c r="BY4">
        <v>50774.400000000001</v>
      </c>
      <c r="BZ4" t="s">
        <v>112</v>
      </c>
      <c r="CA4" t="s">
        <v>113</v>
      </c>
      <c r="CC4" t="s">
        <v>104</v>
      </c>
      <c r="CD4">
        <v>4051</v>
      </c>
      <c r="CE4" t="s">
        <v>88</v>
      </c>
      <c r="CF4" s="3">
        <v>44550</v>
      </c>
      <c r="CI4">
        <v>1</v>
      </c>
      <c r="CJ4">
        <v>3</v>
      </c>
      <c r="CK4">
        <v>21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"009941853401"</f>
        <v>009941853401</v>
      </c>
      <c r="F5" s="3">
        <v>44544</v>
      </c>
      <c r="G5">
        <v>202206</v>
      </c>
      <c r="H5" t="s">
        <v>114</v>
      </c>
      <c r="I5" t="s">
        <v>115</v>
      </c>
      <c r="J5" t="s">
        <v>116</v>
      </c>
      <c r="K5" t="s">
        <v>78</v>
      </c>
      <c r="L5" t="s">
        <v>117</v>
      </c>
      <c r="M5" t="s">
        <v>118</v>
      </c>
      <c r="N5" t="s">
        <v>119</v>
      </c>
      <c r="O5" t="s">
        <v>106</v>
      </c>
      <c r="P5" t="str">
        <f>"11005506HR 460040             "</f>
        <v xml:space="preserve">11005506HR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32.9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117.26</v>
      </c>
      <c r="BM5">
        <v>17.59</v>
      </c>
      <c r="BN5">
        <v>134.85</v>
      </c>
      <c r="BO5">
        <v>134.85</v>
      </c>
      <c r="BQ5" t="s">
        <v>120</v>
      </c>
      <c r="BR5" t="s">
        <v>121</v>
      </c>
      <c r="BS5" s="3">
        <v>44545</v>
      </c>
      <c r="BT5" s="4">
        <v>0.72361111111111109</v>
      </c>
      <c r="BU5" t="s">
        <v>122</v>
      </c>
      <c r="BV5" t="s">
        <v>85</v>
      </c>
      <c r="BY5">
        <v>1200</v>
      </c>
      <c r="BZ5" t="s">
        <v>112</v>
      </c>
      <c r="CA5" t="s">
        <v>123</v>
      </c>
      <c r="CC5" t="s">
        <v>118</v>
      </c>
      <c r="CD5">
        <v>7220</v>
      </c>
      <c r="CE5" t="s">
        <v>88</v>
      </c>
      <c r="CF5" s="3">
        <v>44547</v>
      </c>
      <c r="CI5">
        <v>2</v>
      </c>
      <c r="CJ5">
        <v>1</v>
      </c>
      <c r="CK5">
        <v>23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"009940641884"</f>
        <v>009940641884</v>
      </c>
      <c r="F6" s="3">
        <v>44544</v>
      </c>
      <c r="G6">
        <v>202206</v>
      </c>
      <c r="H6" t="s">
        <v>75</v>
      </c>
      <c r="I6" t="s">
        <v>76</v>
      </c>
      <c r="J6" t="s">
        <v>102</v>
      </c>
      <c r="K6" t="s">
        <v>78</v>
      </c>
      <c r="L6" t="s">
        <v>124</v>
      </c>
      <c r="M6" t="s">
        <v>125</v>
      </c>
      <c r="N6" t="s">
        <v>102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32.840000000000003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0.7</v>
      </c>
      <c r="BJ6">
        <v>2.7</v>
      </c>
      <c r="BK6">
        <v>3</v>
      </c>
      <c r="BL6">
        <v>122.29</v>
      </c>
      <c r="BM6">
        <v>18.34</v>
      </c>
      <c r="BN6">
        <v>140.63</v>
      </c>
      <c r="BO6">
        <v>140.63</v>
      </c>
      <c r="BR6" t="s">
        <v>108</v>
      </c>
      <c r="BS6" s="3">
        <v>44547</v>
      </c>
      <c r="BT6" s="4">
        <v>0.42499999999999999</v>
      </c>
      <c r="BU6" t="s">
        <v>126</v>
      </c>
      <c r="BV6" t="s">
        <v>85</v>
      </c>
      <c r="BY6">
        <v>13490.4</v>
      </c>
      <c r="BZ6" t="s">
        <v>101</v>
      </c>
      <c r="CA6" t="s">
        <v>127</v>
      </c>
      <c r="CC6" t="s">
        <v>125</v>
      </c>
      <c r="CD6">
        <v>6045</v>
      </c>
      <c r="CE6" t="s">
        <v>88</v>
      </c>
      <c r="CF6" s="3">
        <v>44550</v>
      </c>
      <c r="CI6">
        <v>2</v>
      </c>
      <c r="CJ6">
        <v>3</v>
      </c>
      <c r="CK6">
        <v>41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"009940648421"</f>
        <v>009940648421</v>
      </c>
      <c r="F7" s="3">
        <v>44544</v>
      </c>
      <c r="G7">
        <v>202206</v>
      </c>
      <c r="H7" t="s">
        <v>75</v>
      </c>
      <c r="I7" t="s">
        <v>76</v>
      </c>
      <c r="J7" t="s">
        <v>128</v>
      </c>
      <c r="K7" t="s">
        <v>78</v>
      </c>
      <c r="L7" t="s">
        <v>129</v>
      </c>
      <c r="M7" t="s">
        <v>130</v>
      </c>
      <c r="N7" t="s">
        <v>131</v>
      </c>
      <c r="O7" t="s">
        <v>106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16.98</v>
      </c>
      <c r="AL7">
        <v>0</v>
      </c>
      <c r="AM7">
        <v>0</v>
      </c>
      <c r="AN7">
        <v>0</v>
      </c>
      <c r="AO7">
        <v>0</v>
      </c>
      <c r="AP7">
        <v>0</v>
      </c>
      <c r="AQ7">
        <v>15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1.8</v>
      </c>
      <c r="BK7">
        <v>2</v>
      </c>
      <c r="BL7">
        <v>75.52</v>
      </c>
      <c r="BM7">
        <v>11.33</v>
      </c>
      <c r="BN7">
        <v>86.85</v>
      </c>
      <c r="BO7">
        <v>86.85</v>
      </c>
      <c r="BQ7" t="s">
        <v>132</v>
      </c>
      <c r="BR7" t="s">
        <v>133</v>
      </c>
      <c r="BS7" s="3">
        <v>44545</v>
      </c>
      <c r="BT7" s="4">
        <v>0.6118055555555556</v>
      </c>
      <c r="BU7" t="s">
        <v>134</v>
      </c>
      <c r="BV7" t="s">
        <v>85</v>
      </c>
      <c r="BY7">
        <v>8953.56</v>
      </c>
      <c r="BZ7" t="s">
        <v>135</v>
      </c>
      <c r="CA7" t="s">
        <v>136</v>
      </c>
      <c r="CC7" t="s">
        <v>130</v>
      </c>
      <c r="CD7">
        <v>152</v>
      </c>
      <c r="CE7" t="s">
        <v>88</v>
      </c>
      <c r="CF7" s="3">
        <v>44552</v>
      </c>
      <c r="CI7">
        <v>1</v>
      </c>
      <c r="CJ7">
        <v>1</v>
      </c>
      <c r="CK7">
        <v>21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"009940641885"</f>
        <v>009940641885</v>
      </c>
      <c r="F8" s="3">
        <v>44547</v>
      </c>
      <c r="G8">
        <v>202206</v>
      </c>
      <c r="H8" t="s">
        <v>75</v>
      </c>
      <c r="I8" t="s">
        <v>76</v>
      </c>
      <c r="J8" t="s">
        <v>137</v>
      </c>
      <c r="K8" t="s">
        <v>78</v>
      </c>
      <c r="L8" t="s">
        <v>114</v>
      </c>
      <c r="M8" t="s">
        <v>115</v>
      </c>
      <c r="N8" t="s">
        <v>138</v>
      </c>
      <c r="O8" t="s">
        <v>106</v>
      </c>
      <c r="P8" t="str">
        <f>"460040 11252350FS             "</f>
        <v xml:space="preserve">460040 11252350FS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16.98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1.5</v>
      </c>
      <c r="BK8">
        <v>1.5</v>
      </c>
      <c r="BL8">
        <v>60.52</v>
      </c>
      <c r="BM8">
        <v>9.08</v>
      </c>
      <c r="BN8">
        <v>69.599999999999994</v>
      </c>
      <c r="BO8">
        <v>69.599999999999994</v>
      </c>
      <c r="BQ8" t="s">
        <v>139</v>
      </c>
      <c r="BR8" t="s">
        <v>140</v>
      </c>
      <c r="BS8" s="3">
        <v>44550</v>
      </c>
      <c r="BT8" s="4">
        <v>0.36527777777777781</v>
      </c>
      <c r="BU8" t="s">
        <v>141</v>
      </c>
      <c r="BV8" t="s">
        <v>85</v>
      </c>
      <c r="BY8">
        <v>7464.6</v>
      </c>
      <c r="BZ8" t="s">
        <v>112</v>
      </c>
      <c r="CA8" t="s">
        <v>142</v>
      </c>
      <c r="CC8" t="s">
        <v>115</v>
      </c>
      <c r="CD8">
        <v>2021</v>
      </c>
      <c r="CE8" t="s">
        <v>88</v>
      </c>
      <c r="CF8" s="3">
        <v>44551</v>
      </c>
      <c r="CI8">
        <v>1</v>
      </c>
      <c r="CJ8">
        <v>1</v>
      </c>
      <c r="CK8">
        <v>21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"009941578694"</f>
        <v>009941578694</v>
      </c>
      <c r="F9" s="3">
        <v>44544</v>
      </c>
      <c r="G9">
        <v>202206</v>
      </c>
      <c r="H9" t="s">
        <v>124</v>
      </c>
      <c r="I9" t="s">
        <v>125</v>
      </c>
      <c r="J9" t="s">
        <v>143</v>
      </c>
      <c r="K9" t="s">
        <v>78</v>
      </c>
      <c r="L9" t="s">
        <v>114</v>
      </c>
      <c r="M9" t="s">
        <v>115</v>
      </c>
      <c r="N9" t="s">
        <v>144</v>
      </c>
      <c r="O9" t="s">
        <v>106</v>
      </c>
      <c r="P9" t="str">
        <f>"11912270 FM                   "</f>
        <v xml:space="preserve">11912270 FM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16.98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60.52</v>
      </c>
      <c r="BM9">
        <v>9.08</v>
      </c>
      <c r="BN9">
        <v>69.599999999999994</v>
      </c>
      <c r="BO9">
        <v>69.599999999999994</v>
      </c>
      <c r="BQ9" t="s">
        <v>145</v>
      </c>
      <c r="BR9" t="s">
        <v>146</v>
      </c>
      <c r="BS9" s="3">
        <v>44545</v>
      </c>
      <c r="BT9" s="4">
        <v>0.36180555555555555</v>
      </c>
      <c r="BU9" t="s">
        <v>147</v>
      </c>
      <c r="BV9" t="s">
        <v>85</v>
      </c>
      <c r="BY9">
        <v>1200</v>
      </c>
      <c r="BZ9" t="s">
        <v>112</v>
      </c>
      <c r="CA9" t="s">
        <v>142</v>
      </c>
      <c r="CC9" t="s">
        <v>115</v>
      </c>
      <c r="CD9">
        <v>2021</v>
      </c>
      <c r="CE9" t="s">
        <v>88</v>
      </c>
      <c r="CF9" s="3">
        <v>44545</v>
      </c>
      <c r="CI9">
        <v>1</v>
      </c>
      <c r="CJ9">
        <v>1</v>
      </c>
      <c r="CK9">
        <v>21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"009941827393"</f>
        <v>009941827393</v>
      </c>
      <c r="F10" s="3">
        <v>44550</v>
      </c>
      <c r="G10">
        <v>202206</v>
      </c>
      <c r="H10" t="s">
        <v>75</v>
      </c>
      <c r="I10" t="s">
        <v>76</v>
      </c>
      <c r="J10" t="s">
        <v>77</v>
      </c>
      <c r="K10" t="s">
        <v>78</v>
      </c>
      <c r="L10" t="s">
        <v>148</v>
      </c>
      <c r="M10" t="s">
        <v>149</v>
      </c>
      <c r="N10" t="s">
        <v>150</v>
      </c>
      <c r="O10" t="s">
        <v>81</v>
      </c>
      <c r="P10" t="str">
        <f>"NA MT CAPE TOWN               "</f>
        <v xml:space="preserve">NA MT CAPE TOWN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129.16999999999999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3</v>
      </c>
      <c r="BI10">
        <v>40.4</v>
      </c>
      <c r="BJ10">
        <v>49.4</v>
      </c>
      <c r="BK10">
        <v>50</v>
      </c>
      <c r="BL10">
        <v>465.62</v>
      </c>
      <c r="BM10">
        <v>69.84</v>
      </c>
      <c r="BN10">
        <v>535.46</v>
      </c>
      <c r="BO10">
        <v>535.46</v>
      </c>
      <c r="BQ10" t="s">
        <v>114</v>
      </c>
      <c r="BR10" t="s">
        <v>151</v>
      </c>
      <c r="BS10" s="3">
        <v>44551</v>
      </c>
      <c r="BT10" s="4">
        <v>0.50694444444444442</v>
      </c>
      <c r="BU10" t="s">
        <v>152</v>
      </c>
      <c r="BV10" t="s">
        <v>85</v>
      </c>
      <c r="BY10">
        <v>247225.07</v>
      </c>
      <c r="CC10" t="s">
        <v>149</v>
      </c>
      <c r="CD10">
        <v>6500</v>
      </c>
      <c r="CE10" t="s">
        <v>88</v>
      </c>
      <c r="CF10" s="3">
        <v>44551</v>
      </c>
      <c r="CI10">
        <v>1</v>
      </c>
      <c r="CJ10">
        <v>1</v>
      </c>
      <c r="CK10">
        <v>43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"009940842024"</f>
        <v>009940842024</v>
      </c>
      <c r="F11" s="3">
        <v>44552</v>
      </c>
      <c r="G11">
        <v>202206</v>
      </c>
      <c r="H11" t="s">
        <v>153</v>
      </c>
      <c r="I11" t="s">
        <v>154</v>
      </c>
      <c r="J11" t="s">
        <v>155</v>
      </c>
      <c r="K11" t="s">
        <v>78</v>
      </c>
      <c r="L11" t="s">
        <v>124</v>
      </c>
      <c r="M11" t="s">
        <v>125</v>
      </c>
      <c r="N11" t="s">
        <v>155</v>
      </c>
      <c r="O11" t="s">
        <v>81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32.840000000000003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122.29</v>
      </c>
      <c r="BM11">
        <v>18.34</v>
      </c>
      <c r="BN11">
        <v>140.63</v>
      </c>
      <c r="BO11">
        <v>140.63</v>
      </c>
      <c r="BR11" t="s">
        <v>156</v>
      </c>
      <c r="BS11" s="3">
        <v>44554</v>
      </c>
      <c r="BT11" s="4">
        <v>0.36388888888888887</v>
      </c>
      <c r="BU11" t="s">
        <v>126</v>
      </c>
      <c r="BV11" t="s">
        <v>89</v>
      </c>
      <c r="BW11" t="s">
        <v>110</v>
      </c>
      <c r="BX11" t="s">
        <v>157</v>
      </c>
      <c r="BY11">
        <v>1200</v>
      </c>
      <c r="BZ11" t="s">
        <v>101</v>
      </c>
      <c r="CA11" t="s">
        <v>127</v>
      </c>
      <c r="CC11" t="s">
        <v>125</v>
      </c>
      <c r="CD11">
        <v>6045</v>
      </c>
      <c r="CE11" t="s">
        <v>88</v>
      </c>
      <c r="CF11" s="3">
        <v>44554</v>
      </c>
      <c r="CI11">
        <v>1</v>
      </c>
      <c r="CJ11">
        <v>2</v>
      </c>
      <c r="CK11">
        <v>41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"009940648419"</f>
        <v>009940648419</v>
      </c>
      <c r="F12" s="3">
        <v>44552</v>
      </c>
      <c r="G12">
        <v>202206</v>
      </c>
      <c r="H12" t="s">
        <v>75</v>
      </c>
      <c r="I12" t="s">
        <v>76</v>
      </c>
      <c r="J12" t="s">
        <v>77</v>
      </c>
      <c r="K12" t="s">
        <v>78</v>
      </c>
      <c r="L12" t="s">
        <v>103</v>
      </c>
      <c r="M12" t="s">
        <v>104</v>
      </c>
      <c r="N12" t="s">
        <v>77</v>
      </c>
      <c r="O12" t="s">
        <v>106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16.98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0.5</v>
      </c>
      <c r="BJ12">
        <v>2</v>
      </c>
      <c r="BK12">
        <v>2</v>
      </c>
      <c r="BL12">
        <v>60.52</v>
      </c>
      <c r="BM12">
        <v>9.08</v>
      </c>
      <c r="BN12">
        <v>69.599999999999994</v>
      </c>
      <c r="BO12">
        <v>69.599999999999994</v>
      </c>
      <c r="BQ12" t="s">
        <v>158</v>
      </c>
      <c r="BR12" t="s">
        <v>159</v>
      </c>
      <c r="BS12" s="3">
        <v>44558</v>
      </c>
      <c r="BT12" s="4">
        <v>0.34652777777777777</v>
      </c>
      <c r="BU12" t="s">
        <v>160</v>
      </c>
      <c r="BV12" t="s">
        <v>89</v>
      </c>
      <c r="BW12" t="s">
        <v>161</v>
      </c>
      <c r="BX12" t="s">
        <v>162</v>
      </c>
      <c r="BY12">
        <v>9865.7999999999993</v>
      </c>
      <c r="BZ12" t="s">
        <v>112</v>
      </c>
      <c r="CA12" t="s">
        <v>163</v>
      </c>
      <c r="CC12" t="s">
        <v>104</v>
      </c>
      <c r="CD12">
        <v>4000</v>
      </c>
      <c r="CE12" t="s">
        <v>88</v>
      </c>
      <c r="CF12" s="3">
        <v>44559</v>
      </c>
      <c r="CI12">
        <v>1</v>
      </c>
      <c r="CJ12">
        <v>4</v>
      </c>
      <c r="CK12">
        <v>21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"009938634403"</f>
        <v>009938634403</v>
      </c>
      <c r="F13" s="3">
        <v>44554</v>
      </c>
      <c r="G13">
        <v>202206</v>
      </c>
      <c r="H13" t="s">
        <v>129</v>
      </c>
      <c r="I13" t="s">
        <v>130</v>
      </c>
      <c r="J13" t="s">
        <v>143</v>
      </c>
      <c r="K13" t="s">
        <v>78</v>
      </c>
      <c r="L13" t="s">
        <v>164</v>
      </c>
      <c r="M13" t="s">
        <v>165</v>
      </c>
      <c r="N13" t="s">
        <v>166</v>
      </c>
      <c r="O13" t="s">
        <v>81</v>
      </c>
      <c r="P13" t="str">
        <f>"NO REF                        "</f>
        <v xml:space="preserve">NO REF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32.840000000000003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137.29</v>
      </c>
      <c r="BM13">
        <v>20.59</v>
      </c>
      <c r="BN13">
        <v>157.88</v>
      </c>
      <c r="BO13">
        <v>157.88</v>
      </c>
      <c r="BQ13" t="s">
        <v>167</v>
      </c>
      <c r="BR13" t="s">
        <v>168</v>
      </c>
      <c r="BS13" s="3">
        <v>44559</v>
      </c>
      <c r="BT13" s="4">
        <v>0.34236111111111112</v>
      </c>
      <c r="BU13" t="s">
        <v>169</v>
      </c>
      <c r="BY13">
        <v>1200</v>
      </c>
      <c r="BZ13" t="s">
        <v>86</v>
      </c>
      <c r="CC13" t="s">
        <v>165</v>
      </c>
      <c r="CD13">
        <v>742</v>
      </c>
      <c r="CE13" t="s">
        <v>88</v>
      </c>
      <c r="CI13">
        <v>1</v>
      </c>
      <c r="CJ13">
        <v>3</v>
      </c>
      <c r="CK13">
        <v>41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"009940648416"</f>
        <v>009940648416</v>
      </c>
      <c r="F14" s="3">
        <v>44554</v>
      </c>
      <c r="G14">
        <v>202206</v>
      </c>
      <c r="H14" t="s">
        <v>75</v>
      </c>
      <c r="I14" t="s">
        <v>76</v>
      </c>
      <c r="J14" t="s">
        <v>77</v>
      </c>
      <c r="K14" t="s">
        <v>78</v>
      </c>
      <c r="L14" t="s">
        <v>124</v>
      </c>
      <c r="M14" t="s">
        <v>125</v>
      </c>
      <c r="N14" t="s">
        <v>170</v>
      </c>
      <c r="O14" t="s">
        <v>106</v>
      </c>
      <c r="P14" t="str">
        <f>"MT CAPE TOWN                  "</f>
        <v xml:space="preserve">MT CAPE TOWN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67.900000000000006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5.7</v>
      </c>
      <c r="BJ14">
        <v>7.7</v>
      </c>
      <c r="BK14">
        <v>8</v>
      </c>
      <c r="BL14">
        <v>257</v>
      </c>
      <c r="BM14">
        <v>38.549999999999997</v>
      </c>
      <c r="BN14">
        <v>295.55</v>
      </c>
      <c r="BO14">
        <v>295.55</v>
      </c>
      <c r="BQ14" t="s">
        <v>171</v>
      </c>
      <c r="BR14" t="s">
        <v>172</v>
      </c>
      <c r="BS14" s="3">
        <v>44558</v>
      </c>
      <c r="BT14" s="4">
        <v>0.39027777777777778</v>
      </c>
      <c r="BU14" t="s">
        <v>173</v>
      </c>
      <c r="BV14" t="s">
        <v>85</v>
      </c>
      <c r="BY14">
        <v>38445.879999999997</v>
      </c>
      <c r="BZ14" t="s">
        <v>135</v>
      </c>
      <c r="CC14" t="s">
        <v>125</v>
      </c>
      <c r="CD14">
        <v>6020</v>
      </c>
      <c r="CE14" t="s">
        <v>88</v>
      </c>
      <c r="CF14" s="3">
        <v>44558</v>
      </c>
      <c r="CI14">
        <v>1</v>
      </c>
      <c r="CJ14">
        <v>2</v>
      </c>
      <c r="CK14">
        <v>21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"009941705980"</f>
        <v>009941705980</v>
      </c>
      <c r="F15" s="3">
        <v>44558</v>
      </c>
      <c r="G15">
        <v>202206</v>
      </c>
      <c r="H15" t="s">
        <v>114</v>
      </c>
      <c r="I15" t="s">
        <v>115</v>
      </c>
      <c r="J15" t="s">
        <v>174</v>
      </c>
      <c r="K15" t="s">
        <v>78</v>
      </c>
      <c r="L15" t="s">
        <v>103</v>
      </c>
      <c r="M15" t="s">
        <v>104</v>
      </c>
      <c r="N15" t="s">
        <v>175</v>
      </c>
      <c r="O15" t="s">
        <v>81</v>
      </c>
      <c r="P15" t="str">
        <f t="shared" ref="P15:P21" si="0"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15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406.35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282</v>
      </c>
      <c r="BJ15">
        <v>290.39999999999998</v>
      </c>
      <c r="BK15">
        <v>291</v>
      </c>
      <c r="BL15">
        <v>1468.52</v>
      </c>
      <c r="BM15">
        <v>220.28</v>
      </c>
      <c r="BN15">
        <v>1688.8</v>
      </c>
      <c r="BO15">
        <v>1688.8</v>
      </c>
      <c r="BQ15" t="s">
        <v>176</v>
      </c>
      <c r="BR15" t="s">
        <v>177</v>
      </c>
      <c r="BS15" t="s">
        <v>98</v>
      </c>
      <c r="BY15">
        <v>1452000</v>
      </c>
      <c r="BZ15" t="s">
        <v>178</v>
      </c>
      <c r="CC15" t="s">
        <v>104</v>
      </c>
      <c r="CD15">
        <v>4000</v>
      </c>
      <c r="CE15" t="s">
        <v>88</v>
      </c>
      <c r="CI15">
        <v>1</v>
      </c>
      <c r="CJ15" t="s">
        <v>98</v>
      </c>
      <c r="CK15">
        <v>41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"009941705981"</f>
        <v>009941705981</v>
      </c>
      <c r="F16" s="3">
        <v>44553</v>
      </c>
      <c r="G16">
        <v>202206</v>
      </c>
      <c r="H16" t="s">
        <v>114</v>
      </c>
      <c r="I16" t="s">
        <v>115</v>
      </c>
      <c r="J16" t="s">
        <v>179</v>
      </c>
      <c r="K16" t="s">
        <v>78</v>
      </c>
      <c r="L16" t="s">
        <v>180</v>
      </c>
      <c r="M16" t="s">
        <v>180</v>
      </c>
      <c r="N16" t="s">
        <v>181</v>
      </c>
      <c r="O16" t="s">
        <v>81</v>
      </c>
      <c r="P16" t="str">
        <f t="shared" si="0"/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15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2761.61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95</v>
      </c>
      <c r="BI16">
        <v>502.4</v>
      </c>
      <c r="BJ16">
        <v>1161.3</v>
      </c>
      <c r="BK16">
        <v>1162</v>
      </c>
      <c r="BL16">
        <v>9862.9</v>
      </c>
      <c r="BM16">
        <v>1479.44</v>
      </c>
      <c r="BN16">
        <v>11342.34</v>
      </c>
      <c r="BO16">
        <v>11342.34</v>
      </c>
      <c r="BQ16" t="s">
        <v>182</v>
      </c>
      <c r="BR16" t="s">
        <v>183</v>
      </c>
      <c r="BS16" s="3">
        <v>44559</v>
      </c>
      <c r="BT16" s="4">
        <v>0.43541666666666662</v>
      </c>
      <c r="BU16" t="s">
        <v>184</v>
      </c>
      <c r="BV16" t="s">
        <v>85</v>
      </c>
      <c r="BY16">
        <v>5806441.8799999999</v>
      </c>
      <c r="BZ16" t="s">
        <v>178</v>
      </c>
      <c r="CA16" t="s">
        <v>185</v>
      </c>
      <c r="CC16" t="s">
        <v>180</v>
      </c>
      <c r="CD16">
        <v>7620</v>
      </c>
      <c r="CE16" t="s">
        <v>88</v>
      </c>
      <c r="CI16">
        <v>2</v>
      </c>
      <c r="CJ16">
        <v>4</v>
      </c>
      <c r="CK16">
        <v>43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"009941827406"</f>
        <v>009941827406</v>
      </c>
      <c r="F17" s="3">
        <v>44536</v>
      </c>
      <c r="G17">
        <v>202206</v>
      </c>
      <c r="H17" t="s">
        <v>75</v>
      </c>
      <c r="I17" t="s">
        <v>76</v>
      </c>
      <c r="J17" t="s">
        <v>77</v>
      </c>
      <c r="K17" t="s">
        <v>78</v>
      </c>
      <c r="L17" t="s">
        <v>186</v>
      </c>
      <c r="M17" t="s">
        <v>187</v>
      </c>
      <c r="N17" t="s">
        <v>188</v>
      </c>
      <c r="O17" t="s">
        <v>81</v>
      </c>
      <c r="P17" t="str">
        <f t="shared" si="0"/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34.19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4</v>
      </c>
      <c r="BI17">
        <v>15.2</v>
      </c>
      <c r="BJ17">
        <v>9.5</v>
      </c>
      <c r="BK17">
        <v>16</v>
      </c>
      <c r="BL17">
        <v>127.11</v>
      </c>
      <c r="BM17">
        <v>19.07</v>
      </c>
      <c r="BN17">
        <v>146.18</v>
      </c>
      <c r="BO17">
        <v>146.18</v>
      </c>
      <c r="BQ17" t="s">
        <v>189</v>
      </c>
      <c r="BR17" t="s">
        <v>190</v>
      </c>
      <c r="BS17" s="3">
        <v>44539</v>
      </c>
      <c r="BT17" s="4">
        <v>0.57291666666666663</v>
      </c>
      <c r="BU17" t="s">
        <v>191</v>
      </c>
      <c r="BV17" t="s">
        <v>85</v>
      </c>
      <c r="BY17">
        <v>47682.28</v>
      </c>
      <c r="BZ17" t="s">
        <v>101</v>
      </c>
      <c r="CA17" t="s">
        <v>192</v>
      </c>
      <c r="CC17" t="s">
        <v>187</v>
      </c>
      <c r="CD17">
        <v>4300</v>
      </c>
      <c r="CE17" t="s">
        <v>88</v>
      </c>
      <c r="CF17" s="3">
        <v>44540</v>
      </c>
      <c r="CI17">
        <v>3</v>
      </c>
      <c r="CJ17">
        <v>3</v>
      </c>
      <c r="CK17">
        <v>41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"009941827389"</f>
        <v>009941827389</v>
      </c>
      <c r="F18" s="3">
        <v>44536</v>
      </c>
      <c r="G18">
        <v>202206</v>
      </c>
      <c r="H18" t="s">
        <v>75</v>
      </c>
      <c r="I18" t="s">
        <v>76</v>
      </c>
      <c r="J18" t="s">
        <v>77</v>
      </c>
      <c r="K18" t="s">
        <v>78</v>
      </c>
      <c r="L18" t="s">
        <v>180</v>
      </c>
      <c r="M18" t="s">
        <v>180</v>
      </c>
      <c r="N18" t="s">
        <v>193</v>
      </c>
      <c r="O18" t="s">
        <v>81</v>
      </c>
      <c r="P18" t="str">
        <f t="shared" si="0"/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36.270000000000003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6.7</v>
      </c>
      <c r="BJ18">
        <v>5.5</v>
      </c>
      <c r="BK18">
        <v>7</v>
      </c>
      <c r="BL18">
        <v>134.51</v>
      </c>
      <c r="BM18">
        <v>20.18</v>
      </c>
      <c r="BN18">
        <v>154.69</v>
      </c>
      <c r="BO18">
        <v>154.69</v>
      </c>
      <c r="BQ18" t="s">
        <v>194</v>
      </c>
      <c r="BR18" t="s">
        <v>151</v>
      </c>
      <c r="BS18" s="3">
        <v>44537</v>
      </c>
      <c r="BT18" s="4">
        <v>0.53611111111111109</v>
      </c>
      <c r="BU18" t="s">
        <v>195</v>
      </c>
      <c r="BV18" t="s">
        <v>85</v>
      </c>
      <c r="BY18">
        <v>27270</v>
      </c>
      <c r="BZ18" t="s">
        <v>101</v>
      </c>
      <c r="CA18" t="s">
        <v>196</v>
      </c>
      <c r="CC18" t="s">
        <v>180</v>
      </c>
      <c r="CD18">
        <v>7646</v>
      </c>
      <c r="CE18" t="s">
        <v>88</v>
      </c>
      <c r="CF18" s="3">
        <v>44538</v>
      </c>
      <c r="CI18">
        <v>1</v>
      </c>
      <c r="CJ18">
        <v>1</v>
      </c>
      <c r="CK18">
        <v>44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"009941827390"</f>
        <v>009941827390</v>
      </c>
      <c r="F19" s="3">
        <v>44536</v>
      </c>
      <c r="G19">
        <v>202206</v>
      </c>
      <c r="H19" t="s">
        <v>75</v>
      </c>
      <c r="I19" t="s">
        <v>76</v>
      </c>
      <c r="J19" t="s">
        <v>77</v>
      </c>
      <c r="K19" t="s">
        <v>78</v>
      </c>
      <c r="L19" t="s">
        <v>197</v>
      </c>
      <c r="M19" t="s">
        <v>198</v>
      </c>
      <c r="N19" t="s">
        <v>199</v>
      </c>
      <c r="O19" t="s">
        <v>81</v>
      </c>
      <c r="P19" t="str">
        <f t="shared" si="0"/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69.38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21.2</v>
      </c>
      <c r="BJ19">
        <v>42</v>
      </c>
      <c r="BK19">
        <v>42</v>
      </c>
      <c r="BL19">
        <v>252.52</v>
      </c>
      <c r="BM19">
        <v>37.880000000000003</v>
      </c>
      <c r="BN19">
        <v>290.39999999999998</v>
      </c>
      <c r="BO19">
        <v>290.39999999999998</v>
      </c>
      <c r="BQ19" t="s">
        <v>200</v>
      </c>
      <c r="BR19" t="s">
        <v>151</v>
      </c>
      <c r="BS19" s="3">
        <v>44539</v>
      </c>
      <c r="BT19" s="4">
        <v>0.4909722222222222</v>
      </c>
      <c r="BU19" t="s">
        <v>201</v>
      </c>
      <c r="BV19" t="s">
        <v>85</v>
      </c>
      <c r="BY19">
        <v>209858.67</v>
      </c>
      <c r="BZ19" t="s">
        <v>101</v>
      </c>
      <c r="CA19" t="s">
        <v>202</v>
      </c>
      <c r="CC19" t="s">
        <v>198</v>
      </c>
      <c r="CD19">
        <v>3610</v>
      </c>
      <c r="CE19" t="s">
        <v>88</v>
      </c>
      <c r="CF19" s="3">
        <v>44540</v>
      </c>
      <c r="CI19">
        <v>3</v>
      </c>
      <c r="CJ19">
        <v>3</v>
      </c>
      <c r="CK19">
        <v>41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"009941853400"</f>
        <v>009941853400</v>
      </c>
      <c r="F20" s="3">
        <v>44532</v>
      </c>
      <c r="G20">
        <v>202206</v>
      </c>
      <c r="H20" t="s">
        <v>114</v>
      </c>
      <c r="I20" t="s">
        <v>115</v>
      </c>
      <c r="J20" t="s">
        <v>203</v>
      </c>
      <c r="K20" t="s">
        <v>78</v>
      </c>
      <c r="L20" t="s">
        <v>204</v>
      </c>
      <c r="M20" t="s">
        <v>205</v>
      </c>
      <c r="N20" t="s">
        <v>206</v>
      </c>
      <c r="O20" t="s">
        <v>81</v>
      </c>
      <c r="P20" t="str">
        <f t="shared" si="0"/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32.840000000000003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</v>
      </c>
      <c r="BJ20">
        <v>2.4</v>
      </c>
      <c r="BK20">
        <v>3</v>
      </c>
      <c r="BL20">
        <v>122.29</v>
      </c>
      <c r="BM20">
        <v>18.34</v>
      </c>
      <c r="BN20">
        <v>140.63</v>
      </c>
      <c r="BO20">
        <v>140.63</v>
      </c>
      <c r="BQ20" t="s">
        <v>207</v>
      </c>
      <c r="BR20" t="s">
        <v>208</v>
      </c>
      <c r="BS20" s="3">
        <v>44536</v>
      </c>
      <c r="BT20" s="4">
        <v>0.53263888888888888</v>
      </c>
      <c r="BU20" t="s">
        <v>209</v>
      </c>
      <c r="BV20" t="s">
        <v>89</v>
      </c>
      <c r="BW20" t="s">
        <v>210</v>
      </c>
      <c r="BX20" t="s">
        <v>211</v>
      </c>
      <c r="BY20">
        <v>12000</v>
      </c>
      <c r="BZ20" t="s">
        <v>101</v>
      </c>
      <c r="CA20" t="s">
        <v>212</v>
      </c>
      <c r="CC20" t="s">
        <v>205</v>
      </c>
      <c r="CD20">
        <v>9301</v>
      </c>
      <c r="CE20" t="s">
        <v>88</v>
      </c>
      <c r="CF20" s="3">
        <v>44537</v>
      </c>
      <c r="CI20">
        <v>1</v>
      </c>
      <c r="CJ20">
        <v>2</v>
      </c>
      <c r="CK20">
        <v>41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"009940641880"</f>
        <v>009940641880</v>
      </c>
      <c r="F21" s="3">
        <v>44532</v>
      </c>
      <c r="G21">
        <v>202206</v>
      </c>
      <c r="H21" t="s">
        <v>75</v>
      </c>
      <c r="I21" t="s">
        <v>76</v>
      </c>
      <c r="J21" t="s">
        <v>143</v>
      </c>
      <c r="K21" t="s">
        <v>78</v>
      </c>
      <c r="L21" t="s">
        <v>213</v>
      </c>
      <c r="M21" t="s">
        <v>214</v>
      </c>
      <c r="N21" t="s">
        <v>215</v>
      </c>
      <c r="O21" t="s">
        <v>216</v>
      </c>
      <c r="P21" t="str">
        <f t="shared" si="0"/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31.84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1</v>
      </c>
      <c r="BL21">
        <v>113.48</v>
      </c>
      <c r="BM21">
        <v>17.02</v>
      </c>
      <c r="BN21">
        <v>130.5</v>
      </c>
      <c r="BO21">
        <v>130.5</v>
      </c>
      <c r="BR21" t="s">
        <v>217</v>
      </c>
      <c r="BS21" s="3">
        <v>44533</v>
      </c>
      <c r="BT21" s="4">
        <v>0.42152777777777778</v>
      </c>
      <c r="BU21" t="s">
        <v>218</v>
      </c>
      <c r="BV21" t="s">
        <v>85</v>
      </c>
      <c r="BY21">
        <v>1200</v>
      </c>
      <c r="BZ21" t="s">
        <v>101</v>
      </c>
      <c r="CA21" t="s">
        <v>219</v>
      </c>
      <c r="CC21" t="s">
        <v>214</v>
      </c>
      <c r="CD21">
        <v>157</v>
      </c>
      <c r="CE21" t="s">
        <v>88</v>
      </c>
      <c r="CF21" s="3">
        <v>44533</v>
      </c>
      <c r="CI21">
        <v>1</v>
      </c>
      <c r="CJ21">
        <v>1</v>
      </c>
      <c r="CK21">
        <v>31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"009940496966"</f>
        <v>009940496966</v>
      </c>
      <c r="F22" s="3">
        <v>44533</v>
      </c>
      <c r="G22">
        <v>202206</v>
      </c>
      <c r="H22" t="s">
        <v>220</v>
      </c>
      <c r="I22" t="s">
        <v>221</v>
      </c>
      <c r="J22" t="s">
        <v>92</v>
      </c>
      <c r="K22" t="s">
        <v>78</v>
      </c>
      <c r="L22" t="s">
        <v>93</v>
      </c>
      <c r="M22" t="s">
        <v>94</v>
      </c>
      <c r="N22" t="s">
        <v>222</v>
      </c>
      <c r="O22" t="s">
        <v>106</v>
      </c>
      <c r="P22" t="str">
        <f>"....                          "</f>
        <v xml:space="preserve">....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16.98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2</v>
      </c>
      <c r="BJ22">
        <v>0.5</v>
      </c>
      <c r="BK22">
        <v>2</v>
      </c>
      <c r="BL22">
        <v>60.52</v>
      </c>
      <c r="BM22">
        <v>9.08</v>
      </c>
      <c r="BN22">
        <v>69.599999999999994</v>
      </c>
      <c r="BO22">
        <v>69.599999999999994</v>
      </c>
      <c r="BQ22" t="s">
        <v>223</v>
      </c>
      <c r="BR22" t="s">
        <v>224</v>
      </c>
      <c r="BS22" s="3">
        <v>44536</v>
      </c>
      <c r="BT22" s="4">
        <v>0.36736111111111108</v>
      </c>
      <c r="BU22" t="s">
        <v>225</v>
      </c>
      <c r="BV22" t="s">
        <v>85</v>
      </c>
      <c r="BY22">
        <v>1200</v>
      </c>
      <c r="BZ22" t="s">
        <v>112</v>
      </c>
      <c r="CA22" t="s">
        <v>226</v>
      </c>
      <c r="CC22" t="s">
        <v>94</v>
      </c>
      <c r="CD22">
        <v>1600</v>
      </c>
      <c r="CE22" t="s">
        <v>88</v>
      </c>
      <c r="CF22" s="3">
        <v>44536</v>
      </c>
      <c r="CI22">
        <v>1</v>
      </c>
      <c r="CJ22">
        <v>1</v>
      </c>
      <c r="CK22">
        <v>21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"009940648422"</f>
        <v>009940648422</v>
      </c>
      <c r="F23" s="3">
        <v>44537</v>
      </c>
      <c r="G23">
        <v>202206</v>
      </c>
      <c r="H23" t="s">
        <v>75</v>
      </c>
      <c r="I23" t="s">
        <v>76</v>
      </c>
      <c r="J23" t="s">
        <v>77</v>
      </c>
      <c r="K23" t="s">
        <v>78</v>
      </c>
      <c r="L23" t="s">
        <v>124</v>
      </c>
      <c r="M23" t="s">
        <v>125</v>
      </c>
      <c r="N23" t="s">
        <v>227</v>
      </c>
      <c r="O23" t="s">
        <v>106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21.22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0.8</v>
      </c>
      <c r="BJ23">
        <v>2.2000000000000002</v>
      </c>
      <c r="BK23">
        <v>2.5</v>
      </c>
      <c r="BL23">
        <v>75.64</v>
      </c>
      <c r="BM23">
        <v>11.35</v>
      </c>
      <c r="BN23">
        <v>86.99</v>
      </c>
      <c r="BO23">
        <v>86.99</v>
      </c>
      <c r="BQ23" t="s">
        <v>228</v>
      </c>
      <c r="BR23" t="s">
        <v>229</v>
      </c>
      <c r="BS23" s="3">
        <v>44538</v>
      </c>
      <c r="BT23" s="4">
        <v>0.47916666666666669</v>
      </c>
      <c r="BU23" t="s">
        <v>230</v>
      </c>
      <c r="BV23" t="s">
        <v>89</v>
      </c>
      <c r="BW23" t="s">
        <v>110</v>
      </c>
      <c r="BX23" t="s">
        <v>157</v>
      </c>
      <c r="BY23">
        <v>10758.6</v>
      </c>
      <c r="BZ23" t="s">
        <v>112</v>
      </c>
      <c r="CA23" t="s">
        <v>231</v>
      </c>
      <c r="CC23" t="s">
        <v>125</v>
      </c>
      <c r="CD23">
        <v>6001</v>
      </c>
      <c r="CE23" t="s">
        <v>88</v>
      </c>
      <c r="CF23" s="3">
        <v>44539</v>
      </c>
      <c r="CI23">
        <v>1</v>
      </c>
      <c r="CJ23">
        <v>1</v>
      </c>
      <c r="CK23">
        <v>21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"009941475349"</f>
        <v>009941475349</v>
      </c>
      <c r="F24" s="3">
        <v>44536</v>
      </c>
      <c r="G24">
        <v>202206</v>
      </c>
      <c r="H24" t="s">
        <v>232</v>
      </c>
      <c r="I24" t="s">
        <v>233</v>
      </c>
      <c r="J24" t="s">
        <v>143</v>
      </c>
      <c r="K24" t="s">
        <v>78</v>
      </c>
      <c r="L24" t="s">
        <v>124</v>
      </c>
      <c r="M24" t="s">
        <v>125</v>
      </c>
      <c r="N24" t="s">
        <v>144</v>
      </c>
      <c r="O24" t="s">
        <v>106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16.98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0.4</v>
      </c>
      <c r="BK24">
        <v>1</v>
      </c>
      <c r="BL24">
        <v>60.52</v>
      </c>
      <c r="BM24">
        <v>9.08</v>
      </c>
      <c r="BN24">
        <v>69.599999999999994</v>
      </c>
      <c r="BO24">
        <v>69.599999999999994</v>
      </c>
      <c r="BQ24" t="s">
        <v>234</v>
      </c>
      <c r="BS24" s="3">
        <v>44537</v>
      </c>
      <c r="BT24" s="4">
        <v>0.35069444444444442</v>
      </c>
      <c r="BU24" t="s">
        <v>126</v>
      </c>
      <c r="BV24" t="s">
        <v>85</v>
      </c>
      <c r="BY24">
        <v>1786</v>
      </c>
      <c r="BZ24" t="s">
        <v>235</v>
      </c>
      <c r="CA24" t="s">
        <v>127</v>
      </c>
      <c r="CC24" t="s">
        <v>125</v>
      </c>
      <c r="CD24">
        <v>6045</v>
      </c>
      <c r="CF24" s="3">
        <v>44539</v>
      </c>
      <c r="CI24">
        <v>1</v>
      </c>
      <c r="CJ24">
        <v>1</v>
      </c>
      <c r="CK24">
        <v>21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"009941827396"</f>
        <v>009941827396</v>
      </c>
      <c r="F25" s="3">
        <v>44537</v>
      </c>
      <c r="G25">
        <v>202206</v>
      </c>
      <c r="H25" t="s">
        <v>75</v>
      </c>
      <c r="I25" t="s">
        <v>76</v>
      </c>
      <c r="J25" t="s">
        <v>77</v>
      </c>
      <c r="K25" t="s">
        <v>78</v>
      </c>
      <c r="L25" t="s">
        <v>148</v>
      </c>
      <c r="M25" t="s">
        <v>149</v>
      </c>
      <c r="N25" t="s">
        <v>150</v>
      </c>
      <c r="O25" t="s">
        <v>81</v>
      </c>
      <c r="P25" t="str">
        <f>"NA MT CAPE TOWN               "</f>
        <v xml:space="preserve">NA MT CAPE TOWN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202.55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4</v>
      </c>
      <c r="BI25">
        <v>61.9</v>
      </c>
      <c r="BJ25">
        <v>80.900000000000006</v>
      </c>
      <c r="BK25">
        <v>81</v>
      </c>
      <c r="BL25">
        <v>727.17</v>
      </c>
      <c r="BM25">
        <v>109.08</v>
      </c>
      <c r="BN25">
        <v>836.25</v>
      </c>
      <c r="BO25">
        <v>836.25</v>
      </c>
      <c r="BQ25" t="s">
        <v>114</v>
      </c>
      <c r="BR25" t="s">
        <v>151</v>
      </c>
      <c r="BS25" s="3">
        <v>44538</v>
      </c>
      <c r="BT25" s="4">
        <v>0.47916666666666669</v>
      </c>
      <c r="BU25" t="s">
        <v>236</v>
      </c>
      <c r="BV25" t="s">
        <v>85</v>
      </c>
      <c r="BY25">
        <v>404411.51</v>
      </c>
      <c r="BZ25" t="s">
        <v>101</v>
      </c>
      <c r="CC25" t="s">
        <v>149</v>
      </c>
      <c r="CD25">
        <v>6500</v>
      </c>
      <c r="CE25" t="s">
        <v>88</v>
      </c>
      <c r="CF25" s="3">
        <v>44539</v>
      </c>
      <c r="CI25">
        <v>1</v>
      </c>
      <c r="CJ25">
        <v>1</v>
      </c>
      <c r="CK25">
        <v>43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"009941139904"</f>
        <v>009941139904</v>
      </c>
      <c r="F26" s="3">
        <v>44537</v>
      </c>
      <c r="G26">
        <v>202206</v>
      </c>
      <c r="H26" t="s">
        <v>79</v>
      </c>
      <c r="I26" t="s">
        <v>80</v>
      </c>
      <c r="J26" t="s">
        <v>77</v>
      </c>
      <c r="K26" t="s">
        <v>78</v>
      </c>
      <c r="L26" t="s">
        <v>124</v>
      </c>
      <c r="M26" t="s">
        <v>125</v>
      </c>
      <c r="N26" t="s">
        <v>77</v>
      </c>
      <c r="O26" t="s">
        <v>81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32.840000000000003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122.29</v>
      </c>
      <c r="BM26">
        <v>18.34</v>
      </c>
      <c r="BN26">
        <v>140.63</v>
      </c>
      <c r="BO26">
        <v>140.63</v>
      </c>
      <c r="BQ26" t="s">
        <v>237</v>
      </c>
      <c r="BR26" t="s">
        <v>238</v>
      </c>
      <c r="BS26" s="3">
        <v>44539</v>
      </c>
      <c r="BT26" s="4">
        <v>0.39444444444444443</v>
      </c>
      <c r="BU26" t="s">
        <v>230</v>
      </c>
      <c r="BV26" t="s">
        <v>85</v>
      </c>
      <c r="BY26">
        <v>1200</v>
      </c>
      <c r="BZ26" t="s">
        <v>101</v>
      </c>
      <c r="CA26" t="s">
        <v>231</v>
      </c>
      <c r="CC26" t="s">
        <v>125</v>
      </c>
      <c r="CD26">
        <v>6020</v>
      </c>
      <c r="CE26" t="s">
        <v>88</v>
      </c>
      <c r="CF26" s="3">
        <v>44539</v>
      </c>
      <c r="CI26">
        <v>2</v>
      </c>
      <c r="CJ26">
        <v>2</v>
      </c>
      <c r="CK26">
        <v>41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"009940718577"</f>
        <v>009940718577</v>
      </c>
      <c r="F27" s="3">
        <v>44537</v>
      </c>
      <c r="G27">
        <v>202206</v>
      </c>
      <c r="H27" t="s">
        <v>103</v>
      </c>
      <c r="I27" t="s">
        <v>104</v>
      </c>
      <c r="J27" t="s">
        <v>143</v>
      </c>
      <c r="K27" t="s">
        <v>78</v>
      </c>
      <c r="L27" t="s">
        <v>114</v>
      </c>
      <c r="M27" t="s">
        <v>115</v>
      </c>
      <c r="N27" t="s">
        <v>206</v>
      </c>
      <c r="O27" t="s">
        <v>106</v>
      </c>
      <c r="P27" t="str">
        <f>"1194270FM                     "</f>
        <v xml:space="preserve">1194270FM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16.98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60.52</v>
      </c>
      <c r="BM27">
        <v>9.08</v>
      </c>
      <c r="BN27">
        <v>69.599999999999994</v>
      </c>
      <c r="BO27">
        <v>69.599999999999994</v>
      </c>
      <c r="BQ27" t="s">
        <v>239</v>
      </c>
      <c r="BR27" t="s">
        <v>240</v>
      </c>
      <c r="BS27" s="3">
        <v>44539</v>
      </c>
      <c r="BT27" s="4">
        <v>0.42222222222222222</v>
      </c>
      <c r="BU27" t="s">
        <v>241</v>
      </c>
      <c r="BV27" t="s">
        <v>89</v>
      </c>
      <c r="BW27" t="s">
        <v>242</v>
      </c>
      <c r="BX27" t="s">
        <v>243</v>
      </c>
      <c r="BY27">
        <v>1200</v>
      </c>
      <c r="BZ27" t="s">
        <v>112</v>
      </c>
      <c r="CA27" t="s">
        <v>244</v>
      </c>
      <c r="CC27" t="s">
        <v>115</v>
      </c>
      <c r="CD27">
        <v>2021</v>
      </c>
      <c r="CE27" t="s">
        <v>88</v>
      </c>
      <c r="CF27" s="3">
        <v>44539</v>
      </c>
      <c r="CI27">
        <v>1</v>
      </c>
      <c r="CJ27">
        <v>2</v>
      </c>
      <c r="CK27">
        <v>21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"009939921490"</f>
        <v>009939921490</v>
      </c>
      <c r="F28" s="3">
        <v>44531</v>
      </c>
      <c r="G28">
        <v>202206</v>
      </c>
      <c r="H28" t="s">
        <v>204</v>
      </c>
      <c r="I28" t="s">
        <v>205</v>
      </c>
      <c r="J28" t="s">
        <v>245</v>
      </c>
      <c r="K28" t="s">
        <v>78</v>
      </c>
      <c r="L28" t="s">
        <v>114</v>
      </c>
      <c r="M28" t="s">
        <v>115</v>
      </c>
      <c r="N28" t="s">
        <v>206</v>
      </c>
      <c r="O28" t="s">
        <v>106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93.36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4</v>
      </c>
      <c r="BJ28">
        <v>10.8</v>
      </c>
      <c r="BK28">
        <v>11</v>
      </c>
      <c r="BL28">
        <v>332.74</v>
      </c>
      <c r="BM28">
        <v>49.91</v>
      </c>
      <c r="BN28">
        <v>382.65</v>
      </c>
      <c r="BO28">
        <v>382.65</v>
      </c>
      <c r="BQ28" t="s">
        <v>208</v>
      </c>
      <c r="BS28" s="3">
        <v>44532</v>
      </c>
      <c r="BT28" s="4">
        <v>0.36180555555555555</v>
      </c>
      <c r="BU28" t="s">
        <v>141</v>
      </c>
      <c r="BV28" t="s">
        <v>85</v>
      </c>
      <c r="BY28">
        <v>54000</v>
      </c>
      <c r="BZ28" t="s">
        <v>112</v>
      </c>
      <c r="CA28" t="s">
        <v>142</v>
      </c>
      <c r="CC28" t="s">
        <v>115</v>
      </c>
      <c r="CD28">
        <v>2021</v>
      </c>
      <c r="CE28" t="s">
        <v>88</v>
      </c>
      <c r="CF28" s="3">
        <v>44533</v>
      </c>
      <c r="CI28">
        <v>1</v>
      </c>
      <c r="CJ28">
        <v>1</v>
      </c>
      <c r="CK28">
        <v>21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"009941705960"</f>
        <v>009941705960</v>
      </c>
      <c r="F29" s="3">
        <v>44532</v>
      </c>
      <c r="G29">
        <v>202206</v>
      </c>
      <c r="H29" t="s">
        <v>114</v>
      </c>
      <c r="I29" t="s">
        <v>115</v>
      </c>
      <c r="J29" t="s">
        <v>179</v>
      </c>
      <c r="K29" t="s">
        <v>78</v>
      </c>
      <c r="L29" t="s">
        <v>75</v>
      </c>
      <c r="M29" t="s">
        <v>76</v>
      </c>
      <c r="N29" t="s">
        <v>179</v>
      </c>
      <c r="O29" t="s">
        <v>81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15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36.9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17.3</v>
      </c>
      <c r="BJ29">
        <v>5.0999999999999996</v>
      </c>
      <c r="BK29">
        <v>18</v>
      </c>
      <c r="BL29">
        <v>151.76</v>
      </c>
      <c r="BM29">
        <v>22.76</v>
      </c>
      <c r="BN29">
        <v>174.52</v>
      </c>
      <c r="BO29">
        <v>174.52</v>
      </c>
      <c r="BQ29" t="s">
        <v>246</v>
      </c>
      <c r="BR29" t="s">
        <v>183</v>
      </c>
      <c r="BS29" s="3">
        <v>44536</v>
      </c>
      <c r="BT29" s="4">
        <v>0.56597222222222221</v>
      </c>
      <c r="BU29" t="s">
        <v>247</v>
      </c>
      <c r="BV29" t="s">
        <v>85</v>
      </c>
      <c r="BY29">
        <v>25737.1</v>
      </c>
      <c r="BZ29" t="s">
        <v>248</v>
      </c>
      <c r="CC29" t="s">
        <v>76</v>
      </c>
      <c r="CD29">
        <v>7800</v>
      </c>
      <c r="CE29" t="s">
        <v>88</v>
      </c>
      <c r="CF29" s="3">
        <v>44537</v>
      </c>
      <c r="CI29">
        <v>2</v>
      </c>
      <c r="CJ29">
        <v>2</v>
      </c>
      <c r="CK29">
        <v>41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"080010325233"</f>
        <v>080010325233</v>
      </c>
      <c r="F30" s="3">
        <v>44533</v>
      </c>
      <c r="G30">
        <v>202206</v>
      </c>
      <c r="H30" t="s">
        <v>249</v>
      </c>
      <c r="I30" t="s">
        <v>250</v>
      </c>
      <c r="J30" t="s">
        <v>251</v>
      </c>
      <c r="K30" t="s">
        <v>78</v>
      </c>
      <c r="L30" t="s">
        <v>180</v>
      </c>
      <c r="M30" t="s">
        <v>180</v>
      </c>
      <c r="N30" t="s">
        <v>252</v>
      </c>
      <c r="O30" t="s">
        <v>106</v>
      </c>
      <c r="P30" t="str">
        <f>"Gift                          "</f>
        <v xml:space="preserve">Gift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32.9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</v>
      </c>
      <c r="BJ30">
        <v>1.8</v>
      </c>
      <c r="BK30">
        <v>2</v>
      </c>
      <c r="BL30">
        <v>117.26</v>
      </c>
      <c r="BM30">
        <v>17.59</v>
      </c>
      <c r="BN30">
        <v>134.85</v>
      </c>
      <c r="BO30">
        <v>134.85</v>
      </c>
      <c r="BP30" t="s">
        <v>98</v>
      </c>
      <c r="BQ30" t="s">
        <v>253</v>
      </c>
      <c r="BR30" t="s">
        <v>254</v>
      </c>
      <c r="BS30" s="3">
        <v>44536</v>
      </c>
      <c r="BT30" s="4">
        <v>0.44375000000000003</v>
      </c>
      <c r="BU30" t="s">
        <v>255</v>
      </c>
      <c r="BV30" t="s">
        <v>85</v>
      </c>
      <c r="BY30">
        <v>8788</v>
      </c>
      <c r="BZ30" t="s">
        <v>112</v>
      </c>
      <c r="CA30" t="s">
        <v>256</v>
      </c>
      <c r="CC30" t="s">
        <v>180</v>
      </c>
      <c r="CD30">
        <v>7620</v>
      </c>
      <c r="CE30" t="s">
        <v>257</v>
      </c>
      <c r="CF30" s="3">
        <v>44537</v>
      </c>
      <c r="CI30">
        <v>1</v>
      </c>
      <c r="CJ30">
        <v>1</v>
      </c>
      <c r="CK30">
        <v>23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"009942409442"</f>
        <v>009942409442</v>
      </c>
      <c r="F31" s="3">
        <v>44536</v>
      </c>
      <c r="G31">
        <v>202206</v>
      </c>
      <c r="H31" t="s">
        <v>75</v>
      </c>
      <c r="I31" t="s">
        <v>76</v>
      </c>
      <c r="J31" t="s">
        <v>258</v>
      </c>
      <c r="K31" t="s">
        <v>78</v>
      </c>
      <c r="L31" t="s">
        <v>213</v>
      </c>
      <c r="M31" t="s">
        <v>214</v>
      </c>
      <c r="N31" t="s">
        <v>259</v>
      </c>
      <c r="O31" t="s">
        <v>81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15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32.840000000000003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8.4</v>
      </c>
      <c r="BJ31">
        <v>2.9</v>
      </c>
      <c r="BK31">
        <v>9</v>
      </c>
      <c r="BL31">
        <v>137.29</v>
      </c>
      <c r="BM31">
        <v>20.59</v>
      </c>
      <c r="BN31">
        <v>157.88</v>
      </c>
      <c r="BO31">
        <v>157.88</v>
      </c>
      <c r="BR31" t="s">
        <v>172</v>
      </c>
      <c r="BS31" s="3">
        <v>44538</v>
      </c>
      <c r="BT31" s="4">
        <v>0.41388888888888892</v>
      </c>
      <c r="BU31" t="s">
        <v>260</v>
      </c>
      <c r="BV31" t="s">
        <v>85</v>
      </c>
      <c r="BY31">
        <v>14448.32</v>
      </c>
      <c r="BZ31" t="s">
        <v>178</v>
      </c>
      <c r="CA31" t="s">
        <v>261</v>
      </c>
      <c r="CC31" t="s">
        <v>214</v>
      </c>
      <c r="CD31">
        <v>157</v>
      </c>
      <c r="CE31" t="s">
        <v>88</v>
      </c>
      <c r="CF31" s="3">
        <v>44538</v>
      </c>
      <c r="CI31">
        <v>2</v>
      </c>
      <c r="CJ31">
        <v>2</v>
      </c>
      <c r="CK31">
        <v>41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"009938634416"</f>
        <v>009938634416</v>
      </c>
      <c r="F32" s="3">
        <v>44531</v>
      </c>
      <c r="G32">
        <v>202206</v>
      </c>
      <c r="H32" t="s">
        <v>129</v>
      </c>
      <c r="I32" t="s">
        <v>130</v>
      </c>
      <c r="J32" t="s">
        <v>262</v>
      </c>
      <c r="K32" t="s">
        <v>78</v>
      </c>
      <c r="L32" t="s">
        <v>164</v>
      </c>
      <c r="M32" t="s">
        <v>165</v>
      </c>
      <c r="N32" t="s">
        <v>144</v>
      </c>
      <c r="O32" t="s">
        <v>106</v>
      </c>
      <c r="P32" t="str">
        <f>"NO REF.                       "</f>
        <v xml:space="preserve">NO REF.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16.98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75.52</v>
      </c>
      <c r="BM32">
        <v>11.33</v>
      </c>
      <c r="BN32">
        <v>86.85</v>
      </c>
      <c r="BO32">
        <v>86.85</v>
      </c>
      <c r="BQ32" t="s">
        <v>263</v>
      </c>
      <c r="BR32" t="s">
        <v>264</v>
      </c>
      <c r="BS32" s="3">
        <v>44532</v>
      </c>
      <c r="BT32" s="4">
        <v>0.4236111111111111</v>
      </c>
      <c r="BU32" t="s">
        <v>265</v>
      </c>
      <c r="BV32" t="s">
        <v>85</v>
      </c>
      <c r="BY32">
        <v>1200</v>
      </c>
      <c r="BZ32" t="s">
        <v>135</v>
      </c>
      <c r="CA32" t="s">
        <v>266</v>
      </c>
      <c r="CC32" t="s">
        <v>165</v>
      </c>
      <c r="CD32">
        <v>742</v>
      </c>
      <c r="CE32" t="s">
        <v>172</v>
      </c>
      <c r="CF32" s="3">
        <v>44532</v>
      </c>
      <c r="CI32">
        <v>1</v>
      </c>
      <c r="CJ32">
        <v>1</v>
      </c>
      <c r="CK32">
        <v>21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"009941827388"</f>
        <v>009941827388</v>
      </c>
      <c r="F33" s="3">
        <v>44533</v>
      </c>
      <c r="G33">
        <v>202206</v>
      </c>
      <c r="H33" t="s">
        <v>75</v>
      </c>
      <c r="I33" t="s">
        <v>76</v>
      </c>
      <c r="J33" t="s">
        <v>77</v>
      </c>
      <c r="K33" t="s">
        <v>78</v>
      </c>
      <c r="L33" t="s">
        <v>186</v>
      </c>
      <c r="M33" t="s">
        <v>187</v>
      </c>
      <c r="N33" t="s">
        <v>77</v>
      </c>
      <c r="O33" t="s">
        <v>81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70.73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42.7</v>
      </c>
      <c r="BJ33">
        <v>41.8</v>
      </c>
      <c r="BK33">
        <v>43</v>
      </c>
      <c r="BL33">
        <v>257.33999999999997</v>
      </c>
      <c r="BM33">
        <v>38.6</v>
      </c>
      <c r="BN33">
        <v>295.94</v>
      </c>
      <c r="BO33">
        <v>295.94</v>
      </c>
      <c r="BQ33" t="s">
        <v>267</v>
      </c>
      <c r="BR33" t="s">
        <v>151</v>
      </c>
      <c r="BS33" s="3">
        <v>44537</v>
      </c>
      <c r="BT33" s="4">
        <v>0.5131944444444444</v>
      </c>
      <c r="BU33" t="s">
        <v>268</v>
      </c>
      <c r="BV33" t="s">
        <v>85</v>
      </c>
      <c r="BY33">
        <v>209006.78</v>
      </c>
      <c r="BZ33" t="s">
        <v>101</v>
      </c>
      <c r="CA33" t="s">
        <v>192</v>
      </c>
      <c r="CC33" t="s">
        <v>187</v>
      </c>
      <c r="CD33">
        <v>4300</v>
      </c>
      <c r="CE33" t="s">
        <v>88</v>
      </c>
      <c r="CF33" s="3">
        <v>44538</v>
      </c>
      <c r="CI33">
        <v>3</v>
      </c>
      <c r="CJ33">
        <v>2</v>
      </c>
      <c r="CK33">
        <v>41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"009940857327"</f>
        <v>009940857327</v>
      </c>
      <c r="F34" s="3">
        <v>44538</v>
      </c>
      <c r="G34">
        <v>202206</v>
      </c>
      <c r="H34" t="s">
        <v>79</v>
      </c>
      <c r="I34" t="s">
        <v>80</v>
      </c>
      <c r="J34" t="s">
        <v>269</v>
      </c>
      <c r="K34" t="s">
        <v>78</v>
      </c>
      <c r="L34" t="s">
        <v>124</v>
      </c>
      <c r="M34" t="s">
        <v>125</v>
      </c>
      <c r="N34" t="s">
        <v>270</v>
      </c>
      <c r="O34" t="s">
        <v>81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85.62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34.1</v>
      </c>
      <c r="BJ34">
        <v>53.9</v>
      </c>
      <c r="BK34">
        <v>54</v>
      </c>
      <c r="BL34">
        <v>310.39999999999998</v>
      </c>
      <c r="BM34">
        <v>46.56</v>
      </c>
      <c r="BN34">
        <v>356.96</v>
      </c>
      <c r="BO34">
        <v>356.96</v>
      </c>
      <c r="BQ34" t="s">
        <v>237</v>
      </c>
      <c r="BR34" t="s">
        <v>271</v>
      </c>
      <c r="BS34" s="3">
        <v>44543</v>
      </c>
      <c r="BT34" s="4">
        <v>0.39583333333333331</v>
      </c>
      <c r="BU34" t="s">
        <v>272</v>
      </c>
      <c r="BV34" t="s">
        <v>89</v>
      </c>
      <c r="BW34" t="s">
        <v>110</v>
      </c>
      <c r="BX34" t="s">
        <v>273</v>
      </c>
      <c r="BY34">
        <v>269392.78999999998</v>
      </c>
      <c r="BZ34" t="s">
        <v>101</v>
      </c>
      <c r="CC34" t="s">
        <v>125</v>
      </c>
      <c r="CD34">
        <v>6001</v>
      </c>
      <c r="CE34" t="s">
        <v>88</v>
      </c>
      <c r="CF34" s="3">
        <v>44543</v>
      </c>
      <c r="CI34">
        <v>2</v>
      </c>
      <c r="CJ34">
        <v>3</v>
      </c>
      <c r="CK34">
        <v>41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"009941827395"</f>
        <v>009941827395</v>
      </c>
      <c r="F35" s="3">
        <v>44538</v>
      </c>
      <c r="G35">
        <v>202206</v>
      </c>
      <c r="H35" t="s">
        <v>75</v>
      </c>
      <c r="I35" t="s">
        <v>76</v>
      </c>
      <c r="J35" t="s">
        <v>77</v>
      </c>
      <c r="K35" t="s">
        <v>78</v>
      </c>
      <c r="L35" t="s">
        <v>180</v>
      </c>
      <c r="M35" t="s">
        <v>180</v>
      </c>
      <c r="N35" t="s">
        <v>193</v>
      </c>
      <c r="O35" t="s">
        <v>106</v>
      </c>
      <c r="P35" t="str">
        <f>"NA MT CAPE TOWN               "</f>
        <v xml:space="preserve">NA MT CAPE TOWN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23.88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0.5</v>
      </c>
      <c r="BK35">
        <v>0.5</v>
      </c>
      <c r="BL35">
        <v>85.12</v>
      </c>
      <c r="BM35">
        <v>12.77</v>
      </c>
      <c r="BN35">
        <v>97.89</v>
      </c>
      <c r="BO35">
        <v>97.89</v>
      </c>
      <c r="BQ35" t="s">
        <v>274</v>
      </c>
      <c r="BR35" t="s">
        <v>151</v>
      </c>
      <c r="BS35" s="3">
        <v>44539</v>
      </c>
      <c r="BT35" s="4">
        <v>0.5854166666666667</v>
      </c>
      <c r="BU35" t="s">
        <v>275</v>
      </c>
      <c r="BV35" t="s">
        <v>89</v>
      </c>
      <c r="BW35" t="s">
        <v>276</v>
      </c>
      <c r="BX35" t="s">
        <v>277</v>
      </c>
      <c r="BY35">
        <v>2628.99</v>
      </c>
      <c r="BZ35" t="s">
        <v>112</v>
      </c>
      <c r="CA35" t="s">
        <v>278</v>
      </c>
      <c r="CC35" t="s">
        <v>180</v>
      </c>
      <c r="CD35">
        <v>7646</v>
      </c>
      <c r="CE35" t="s">
        <v>88</v>
      </c>
      <c r="CF35" s="3">
        <v>44540</v>
      </c>
      <c r="CI35">
        <v>1</v>
      </c>
      <c r="CJ35">
        <v>1</v>
      </c>
      <c r="CK35">
        <v>24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"009940496967"</f>
        <v>009940496967</v>
      </c>
      <c r="F36" s="3">
        <v>44538</v>
      </c>
      <c r="G36">
        <v>202206</v>
      </c>
      <c r="H36" t="s">
        <v>220</v>
      </c>
      <c r="I36" t="s">
        <v>221</v>
      </c>
      <c r="J36" t="s">
        <v>92</v>
      </c>
      <c r="K36" t="s">
        <v>78</v>
      </c>
      <c r="L36" t="s">
        <v>93</v>
      </c>
      <c r="M36" t="s">
        <v>94</v>
      </c>
      <c r="N36" t="s">
        <v>222</v>
      </c>
      <c r="O36" t="s">
        <v>106</v>
      </c>
      <c r="P36" t="str">
        <f>"....                          "</f>
        <v xml:space="preserve">....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16.98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60.52</v>
      </c>
      <c r="BM36">
        <v>9.08</v>
      </c>
      <c r="BN36">
        <v>69.599999999999994</v>
      </c>
      <c r="BO36">
        <v>69.599999999999994</v>
      </c>
      <c r="BQ36" t="s">
        <v>96</v>
      </c>
      <c r="BR36" t="s">
        <v>224</v>
      </c>
      <c r="BS36" s="3">
        <v>44539</v>
      </c>
      <c r="BT36" s="4">
        <v>0.35416666666666669</v>
      </c>
      <c r="BU36" t="s">
        <v>279</v>
      </c>
      <c r="BV36" t="s">
        <v>85</v>
      </c>
      <c r="BY36">
        <v>1200</v>
      </c>
      <c r="BZ36" t="s">
        <v>112</v>
      </c>
      <c r="CA36" t="s">
        <v>226</v>
      </c>
      <c r="CC36" t="s">
        <v>94</v>
      </c>
      <c r="CD36">
        <v>1600</v>
      </c>
      <c r="CE36" t="s">
        <v>88</v>
      </c>
      <c r="CF36" s="3">
        <v>44539</v>
      </c>
      <c r="CI36">
        <v>1</v>
      </c>
      <c r="CJ36">
        <v>1</v>
      </c>
      <c r="CK36">
        <v>21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"009942202723"</f>
        <v>009942202723</v>
      </c>
      <c r="F37" s="3">
        <v>44538</v>
      </c>
      <c r="G37">
        <v>202206</v>
      </c>
      <c r="H37" t="s">
        <v>180</v>
      </c>
      <c r="I37" t="s">
        <v>180</v>
      </c>
      <c r="J37" t="s">
        <v>280</v>
      </c>
      <c r="K37" t="s">
        <v>78</v>
      </c>
      <c r="L37" t="s">
        <v>249</v>
      </c>
      <c r="M37" t="s">
        <v>250</v>
      </c>
      <c r="N37" t="s">
        <v>281</v>
      </c>
      <c r="O37" t="s">
        <v>106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32.9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1.4</v>
      </c>
      <c r="BJ37">
        <v>1.3</v>
      </c>
      <c r="BK37">
        <v>1.5</v>
      </c>
      <c r="BL37">
        <v>117.26</v>
      </c>
      <c r="BM37">
        <v>17.59</v>
      </c>
      <c r="BN37">
        <v>134.85</v>
      </c>
      <c r="BO37">
        <v>134.85</v>
      </c>
      <c r="BQ37" t="s">
        <v>282</v>
      </c>
      <c r="BR37" t="s">
        <v>283</v>
      </c>
      <c r="BS37" s="3">
        <v>44540</v>
      </c>
      <c r="BT37" s="4">
        <v>0.53125</v>
      </c>
      <c r="BU37" t="s">
        <v>284</v>
      </c>
      <c r="BV37" t="s">
        <v>89</v>
      </c>
      <c r="BY37">
        <v>6334.2</v>
      </c>
      <c r="BZ37" t="s">
        <v>112</v>
      </c>
      <c r="CC37" t="s">
        <v>250</v>
      </c>
      <c r="CD37">
        <v>3201</v>
      </c>
      <c r="CE37" t="s">
        <v>88</v>
      </c>
      <c r="CI37">
        <v>1</v>
      </c>
      <c r="CJ37">
        <v>2</v>
      </c>
      <c r="CK37">
        <v>23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"009942202725"</f>
        <v>009942202725</v>
      </c>
      <c r="F38" s="3">
        <v>44538</v>
      </c>
      <c r="G38">
        <v>202206</v>
      </c>
      <c r="H38" t="s">
        <v>180</v>
      </c>
      <c r="I38" t="s">
        <v>180</v>
      </c>
      <c r="J38" t="s">
        <v>280</v>
      </c>
      <c r="K38" t="s">
        <v>78</v>
      </c>
      <c r="L38" t="s">
        <v>249</v>
      </c>
      <c r="M38" t="s">
        <v>250</v>
      </c>
      <c r="N38" t="s">
        <v>259</v>
      </c>
      <c r="O38" t="s">
        <v>106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203.78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5.2</v>
      </c>
      <c r="BJ38">
        <v>13.5</v>
      </c>
      <c r="BK38">
        <v>13.5</v>
      </c>
      <c r="BL38">
        <v>726.29</v>
      </c>
      <c r="BM38">
        <v>108.94</v>
      </c>
      <c r="BN38">
        <v>835.23</v>
      </c>
      <c r="BO38">
        <v>835.23</v>
      </c>
      <c r="BQ38" t="s">
        <v>285</v>
      </c>
      <c r="BR38" t="s">
        <v>286</v>
      </c>
      <c r="BS38" s="3">
        <v>44543</v>
      </c>
      <c r="BT38" s="4">
        <v>0.44097222222222227</v>
      </c>
      <c r="BU38" t="s">
        <v>287</v>
      </c>
      <c r="BV38" t="s">
        <v>89</v>
      </c>
      <c r="BW38" t="s">
        <v>210</v>
      </c>
      <c r="BX38" t="s">
        <v>288</v>
      </c>
      <c r="BY38">
        <v>67410</v>
      </c>
      <c r="BZ38" t="s">
        <v>112</v>
      </c>
      <c r="CC38" t="s">
        <v>250</v>
      </c>
      <c r="CD38">
        <v>3201</v>
      </c>
      <c r="CE38" t="s">
        <v>88</v>
      </c>
      <c r="CF38" s="3">
        <v>44550</v>
      </c>
      <c r="CI38">
        <v>1</v>
      </c>
      <c r="CJ38">
        <v>3</v>
      </c>
      <c r="CK38">
        <v>23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"009942202724"</f>
        <v>009942202724</v>
      </c>
      <c r="F39" s="3">
        <v>44538</v>
      </c>
      <c r="G39">
        <v>202206</v>
      </c>
      <c r="H39" t="s">
        <v>180</v>
      </c>
      <c r="I39" t="s">
        <v>180</v>
      </c>
      <c r="J39" t="s">
        <v>280</v>
      </c>
      <c r="K39" t="s">
        <v>78</v>
      </c>
      <c r="L39" t="s">
        <v>289</v>
      </c>
      <c r="M39" t="s">
        <v>290</v>
      </c>
      <c r="N39" t="s">
        <v>259</v>
      </c>
      <c r="O39" t="s">
        <v>106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32.9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0.8</v>
      </c>
      <c r="BJ39">
        <v>1.6</v>
      </c>
      <c r="BK39">
        <v>2</v>
      </c>
      <c r="BL39">
        <v>117.26</v>
      </c>
      <c r="BM39">
        <v>17.59</v>
      </c>
      <c r="BN39">
        <v>134.85</v>
      </c>
      <c r="BO39">
        <v>134.85</v>
      </c>
      <c r="BQ39" t="s">
        <v>291</v>
      </c>
      <c r="BR39" t="s">
        <v>286</v>
      </c>
      <c r="BS39" s="3">
        <v>44540</v>
      </c>
      <c r="BT39" s="4">
        <v>0.75902777777777775</v>
      </c>
      <c r="BU39" t="s">
        <v>292</v>
      </c>
      <c r="BV39" t="s">
        <v>89</v>
      </c>
      <c r="BW39" t="s">
        <v>110</v>
      </c>
      <c r="BX39" t="s">
        <v>111</v>
      </c>
      <c r="BY39">
        <v>7856.8</v>
      </c>
      <c r="BZ39" t="s">
        <v>112</v>
      </c>
      <c r="CA39" t="s">
        <v>293</v>
      </c>
      <c r="CC39" t="s">
        <v>290</v>
      </c>
      <c r="CD39">
        <v>4399</v>
      </c>
      <c r="CE39" t="s">
        <v>88</v>
      </c>
      <c r="CF39" s="3">
        <v>44543</v>
      </c>
      <c r="CI39">
        <v>1</v>
      </c>
      <c r="CJ39">
        <v>2</v>
      </c>
      <c r="CK39">
        <v>23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"080010336343"</f>
        <v>080010336343</v>
      </c>
      <c r="F40" s="3">
        <v>44538</v>
      </c>
      <c r="G40">
        <v>202206</v>
      </c>
      <c r="H40" t="s">
        <v>79</v>
      </c>
      <c r="I40" t="s">
        <v>80</v>
      </c>
      <c r="J40" t="s">
        <v>294</v>
      </c>
      <c r="K40" t="s">
        <v>78</v>
      </c>
      <c r="L40" t="s">
        <v>186</v>
      </c>
      <c r="M40" t="s">
        <v>187</v>
      </c>
      <c r="N40" t="s">
        <v>295</v>
      </c>
      <c r="O40" t="s">
        <v>81</v>
      </c>
      <c r="P40" t="str">
        <f>"-                             "</f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32.840000000000003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9.8000000000000007</v>
      </c>
      <c r="BK40">
        <v>10</v>
      </c>
      <c r="BL40">
        <v>122.29</v>
      </c>
      <c r="BM40">
        <v>18.34</v>
      </c>
      <c r="BN40">
        <v>140.63</v>
      </c>
      <c r="BO40">
        <v>140.63</v>
      </c>
      <c r="BP40" t="s">
        <v>98</v>
      </c>
      <c r="BQ40" t="s">
        <v>296</v>
      </c>
      <c r="BR40" t="s">
        <v>238</v>
      </c>
      <c r="BS40" s="3">
        <v>44540</v>
      </c>
      <c r="BT40" s="4">
        <v>0.53611111111111109</v>
      </c>
      <c r="BU40" t="s">
        <v>191</v>
      </c>
      <c r="BV40" t="s">
        <v>89</v>
      </c>
      <c r="BW40" t="s">
        <v>110</v>
      </c>
      <c r="BX40" t="s">
        <v>111</v>
      </c>
      <c r="BY40">
        <v>48778.64</v>
      </c>
      <c r="CA40" t="s">
        <v>192</v>
      </c>
      <c r="CC40" t="s">
        <v>187</v>
      </c>
      <c r="CD40">
        <v>4300</v>
      </c>
      <c r="CE40" t="s">
        <v>297</v>
      </c>
      <c r="CF40" s="3">
        <v>44543</v>
      </c>
      <c r="CI40">
        <v>1</v>
      </c>
      <c r="CJ40">
        <v>2</v>
      </c>
      <c r="CK40">
        <v>41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"009940641881"</f>
        <v>009940641881</v>
      </c>
      <c r="F41" s="3">
        <v>44539</v>
      </c>
      <c r="G41">
        <v>202206</v>
      </c>
      <c r="H41" t="s">
        <v>75</v>
      </c>
      <c r="I41" t="s">
        <v>76</v>
      </c>
      <c r="J41" t="s">
        <v>143</v>
      </c>
      <c r="K41" t="s">
        <v>78</v>
      </c>
      <c r="L41" t="s">
        <v>213</v>
      </c>
      <c r="M41" t="s">
        <v>214</v>
      </c>
      <c r="N41" t="s">
        <v>215</v>
      </c>
      <c r="O41" t="s">
        <v>216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31.84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1</v>
      </c>
      <c r="BK41">
        <v>1</v>
      </c>
      <c r="BL41">
        <v>113.48</v>
      </c>
      <c r="BM41">
        <v>17.02</v>
      </c>
      <c r="BN41">
        <v>130.5</v>
      </c>
      <c r="BO41">
        <v>130.5</v>
      </c>
      <c r="BR41" t="s">
        <v>217</v>
      </c>
      <c r="BS41" s="3">
        <v>44540</v>
      </c>
      <c r="BT41" s="4">
        <v>0.4201388888888889</v>
      </c>
      <c r="BU41" t="s">
        <v>298</v>
      </c>
      <c r="BV41" t="s">
        <v>85</v>
      </c>
      <c r="BY41">
        <v>4815.72</v>
      </c>
      <c r="BZ41" t="s">
        <v>101</v>
      </c>
      <c r="CA41" t="s">
        <v>219</v>
      </c>
      <c r="CC41" t="s">
        <v>214</v>
      </c>
      <c r="CD41">
        <v>157</v>
      </c>
      <c r="CE41" t="s">
        <v>88</v>
      </c>
      <c r="CF41" s="3">
        <v>44540</v>
      </c>
      <c r="CI41">
        <v>1</v>
      </c>
      <c r="CJ41">
        <v>1</v>
      </c>
      <c r="CK41">
        <v>31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"009940641882"</f>
        <v>009940641882</v>
      </c>
      <c r="F42" s="3">
        <v>44539</v>
      </c>
      <c r="G42">
        <v>202206</v>
      </c>
      <c r="H42" t="s">
        <v>75</v>
      </c>
      <c r="I42" t="s">
        <v>76</v>
      </c>
      <c r="J42" t="s">
        <v>143</v>
      </c>
      <c r="K42" t="s">
        <v>78</v>
      </c>
      <c r="L42" t="s">
        <v>204</v>
      </c>
      <c r="M42" t="s">
        <v>205</v>
      </c>
      <c r="N42" t="s">
        <v>144</v>
      </c>
      <c r="O42" t="s">
        <v>106</v>
      </c>
      <c r="P42" t="str">
        <f>"11902270FM                    "</f>
        <v xml:space="preserve">11902270FM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29.71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0.6</v>
      </c>
      <c r="BJ42">
        <v>3.1</v>
      </c>
      <c r="BK42">
        <v>3.5</v>
      </c>
      <c r="BL42">
        <v>105.89</v>
      </c>
      <c r="BM42">
        <v>15.88</v>
      </c>
      <c r="BN42">
        <v>121.77</v>
      </c>
      <c r="BO42">
        <v>121.77</v>
      </c>
      <c r="BQ42" t="s">
        <v>207</v>
      </c>
      <c r="BR42" t="s">
        <v>217</v>
      </c>
      <c r="BS42" s="3">
        <v>44540</v>
      </c>
      <c r="BT42" s="4">
        <v>0.4916666666666667</v>
      </c>
      <c r="BU42" t="s">
        <v>299</v>
      </c>
      <c r="BV42" t="s">
        <v>89</v>
      </c>
      <c r="BW42" t="s">
        <v>210</v>
      </c>
      <c r="BX42" t="s">
        <v>300</v>
      </c>
      <c r="BY42">
        <v>15746.64</v>
      </c>
      <c r="BZ42" t="s">
        <v>112</v>
      </c>
      <c r="CA42" t="s">
        <v>212</v>
      </c>
      <c r="CC42" t="s">
        <v>205</v>
      </c>
      <c r="CD42">
        <v>9301</v>
      </c>
      <c r="CE42" t="s">
        <v>88</v>
      </c>
      <c r="CF42" s="3">
        <v>44547</v>
      </c>
      <c r="CI42">
        <v>1</v>
      </c>
      <c r="CJ42">
        <v>1</v>
      </c>
      <c r="CK42">
        <v>21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"080010338391"</f>
        <v>080010338391</v>
      </c>
      <c r="F43" s="3">
        <v>44539</v>
      </c>
      <c r="G43">
        <v>202206</v>
      </c>
      <c r="H43" t="s">
        <v>75</v>
      </c>
      <c r="I43" t="s">
        <v>76</v>
      </c>
      <c r="J43" t="s">
        <v>301</v>
      </c>
      <c r="K43" t="s">
        <v>78</v>
      </c>
      <c r="L43" t="s">
        <v>180</v>
      </c>
      <c r="M43" t="s">
        <v>180</v>
      </c>
      <c r="N43" t="s">
        <v>302</v>
      </c>
      <c r="O43" t="s">
        <v>81</v>
      </c>
      <c r="P43" t="str">
        <f>"-                             "</f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36.270000000000003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5.8</v>
      </c>
      <c r="BJ43">
        <v>10.3</v>
      </c>
      <c r="BK43">
        <v>11</v>
      </c>
      <c r="BL43">
        <v>134.51</v>
      </c>
      <c r="BM43">
        <v>20.18</v>
      </c>
      <c r="BN43">
        <v>154.69</v>
      </c>
      <c r="BO43">
        <v>154.69</v>
      </c>
      <c r="BP43" t="s">
        <v>98</v>
      </c>
      <c r="BQ43" t="s">
        <v>303</v>
      </c>
      <c r="BR43" t="s">
        <v>304</v>
      </c>
      <c r="BS43" s="3">
        <v>44540</v>
      </c>
      <c r="BT43" s="4">
        <v>0.51458333333333328</v>
      </c>
      <c r="BU43" t="s">
        <v>305</v>
      </c>
      <c r="BV43" t="s">
        <v>85</v>
      </c>
      <c r="BY43">
        <v>51660</v>
      </c>
      <c r="BZ43" t="s">
        <v>101</v>
      </c>
      <c r="CA43" t="s">
        <v>278</v>
      </c>
      <c r="CC43" t="s">
        <v>180</v>
      </c>
      <c r="CD43">
        <v>7620</v>
      </c>
      <c r="CE43" t="s">
        <v>306</v>
      </c>
      <c r="CF43" s="3">
        <v>44543</v>
      </c>
      <c r="CI43">
        <v>1</v>
      </c>
      <c r="CJ43">
        <v>1</v>
      </c>
      <c r="CK43">
        <v>44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"009940857326"</f>
        <v>009940857326</v>
      </c>
      <c r="F44" s="3">
        <v>44540</v>
      </c>
      <c r="G44">
        <v>202206</v>
      </c>
      <c r="H44" t="s">
        <v>79</v>
      </c>
      <c r="I44" t="s">
        <v>80</v>
      </c>
      <c r="J44" t="s">
        <v>269</v>
      </c>
      <c r="K44" t="s">
        <v>78</v>
      </c>
      <c r="L44" t="s">
        <v>124</v>
      </c>
      <c r="M44" t="s">
        <v>125</v>
      </c>
      <c r="N44" t="s">
        <v>307</v>
      </c>
      <c r="O44" t="s">
        <v>81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65.319999999999993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26.6</v>
      </c>
      <c r="BJ44">
        <v>38.799999999999997</v>
      </c>
      <c r="BK44">
        <v>39</v>
      </c>
      <c r="BL44">
        <v>238.05</v>
      </c>
      <c r="BM44">
        <v>35.71</v>
      </c>
      <c r="BN44">
        <v>273.76</v>
      </c>
      <c r="BO44">
        <v>273.76</v>
      </c>
      <c r="BQ44" t="s">
        <v>228</v>
      </c>
      <c r="BR44" t="s">
        <v>271</v>
      </c>
      <c r="BS44" s="3">
        <v>44543</v>
      </c>
      <c r="BT44" s="4">
        <v>0.39583333333333331</v>
      </c>
      <c r="BU44" t="s">
        <v>272</v>
      </c>
      <c r="BV44" t="s">
        <v>85</v>
      </c>
      <c r="BY44">
        <v>193853.89</v>
      </c>
      <c r="BZ44" t="s">
        <v>101</v>
      </c>
      <c r="CC44" t="s">
        <v>125</v>
      </c>
      <c r="CD44">
        <v>6001</v>
      </c>
      <c r="CE44" t="s">
        <v>88</v>
      </c>
      <c r="CF44" s="3">
        <v>44543</v>
      </c>
      <c r="CI44">
        <v>2</v>
      </c>
      <c r="CJ44">
        <v>1</v>
      </c>
      <c r="CK44">
        <v>41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"009940857284"</f>
        <v>009940857284</v>
      </c>
      <c r="F45" s="3">
        <v>44540</v>
      </c>
      <c r="G45">
        <v>202206</v>
      </c>
      <c r="H45" t="s">
        <v>79</v>
      </c>
      <c r="I45" t="s">
        <v>80</v>
      </c>
      <c r="J45" t="s">
        <v>269</v>
      </c>
      <c r="K45" t="s">
        <v>78</v>
      </c>
      <c r="L45" t="s">
        <v>124</v>
      </c>
      <c r="M45" t="s">
        <v>125</v>
      </c>
      <c r="N45" t="s">
        <v>307</v>
      </c>
      <c r="O45" t="s">
        <v>81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32.840000000000003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6.5</v>
      </c>
      <c r="BJ45">
        <v>7</v>
      </c>
      <c r="BK45">
        <v>7</v>
      </c>
      <c r="BL45">
        <v>122.29</v>
      </c>
      <c r="BM45">
        <v>18.34</v>
      </c>
      <c r="BN45">
        <v>140.63</v>
      </c>
      <c r="BO45">
        <v>140.63</v>
      </c>
      <c r="BQ45" t="s">
        <v>228</v>
      </c>
      <c r="BR45" t="s">
        <v>308</v>
      </c>
      <c r="BS45" s="3">
        <v>44543</v>
      </c>
      <c r="BT45" s="4">
        <v>0.41666666666666669</v>
      </c>
      <c r="BU45" t="s">
        <v>272</v>
      </c>
      <c r="BV45" t="s">
        <v>85</v>
      </c>
      <c r="BY45">
        <v>35116.9</v>
      </c>
      <c r="BZ45" t="s">
        <v>101</v>
      </c>
      <c r="CC45" t="s">
        <v>125</v>
      </c>
      <c r="CD45">
        <v>6001</v>
      </c>
      <c r="CE45" t="s">
        <v>88</v>
      </c>
      <c r="CF45" s="3">
        <v>44543</v>
      </c>
      <c r="CI45">
        <v>2</v>
      </c>
      <c r="CJ45">
        <v>1</v>
      </c>
      <c r="CK45">
        <v>41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"009941827391"</f>
        <v>009941827391</v>
      </c>
      <c r="F46" s="3">
        <v>44540</v>
      </c>
      <c r="G46">
        <v>202206</v>
      </c>
      <c r="H46" t="s">
        <v>75</v>
      </c>
      <c r="I46" t="s">
        <v>76</v>
      </c>
      <c r="J46" t="s">
        <v>77</v>
      </c>
      <c r="K46" t="s">
        <v>78</v>
      </c>
      <c r="L46" t="s">
        <v>186</v>
      </c>
      <c r="M46" t="s">
        <v>187</v>
      </c>
      <c r="N46" t="s">
        <v>77</v>
      </c>
      <c r="O46" t="s">
        <v>81</v>
      </c>
      <c r="P46" t="str">
        <f>"NA DURBAN                     "</f>
        <v xml:space="preserve">NA DURBAN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32.840000000000003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8.5</v>
      </c>
      <c r="BJ46">
        <v>12.4</v>
      </c>
      <c r="BK46">
        <v>13</v>
      </c>
      <c r="BL46">
        <v>122.29</v>
      </c>
      <c r="BM46">
        <v>18.34</v>
      </c>
      <c r="BN46">
        <v>140.63</v>
      </c>
      <c r="BO46">
        <v>140.63</v>
      </c>
      <c r="BQ46" t="s">
        <v>267</v>
      </c>
      <c r="BR46" t="s">
        <v>151</v>
      </c>
      <c r="BS46" s="3">
        <v>44543</v>
      </c>
      <c r="BT46" s="4">
        <v>0.56597222222222221</v>
      </c>
      <c r="BU46" t="s">
        <v>268</v>
      </c>
      <c r="BV46" t="s">
        <v>85</v>
      </c>
      <c r="BY46">
        <v>62115</v>
      </c>
      <c r="BZ46" t="s">
        <v>101</v>
      </c>
      <c r="CA46" t="s">
        <v>192</v>
      </c>
      <c r="CC46" t="s">
        <v>187</v>
      </c>
      <c r="CD46">
        <v>4300</v>
      </c>
      <c r="CE46" t="s">
        <v>88</v>
      </c>
      <c r="CF46" s="3">
        <v>44545</v>
      </c>
      <c r="CI46">
        <v>3</v>
      </c>
      <c r="CJ46">
        <v>1</v>
      </c>
      <c r="CK46">
        <v>41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"080010340173"</f>
        <v>080010340173</v>
      </c>
      <c r="F47" s="3">
        <v>44540</v>
      </c>
      <c r="G47">
        <v>202206</v>
      </c>
      <c r="H47" t="s">
        <v>79</v>
      </c>
      <c r="I47" t="s">
        <v>80</v>
      </c>
      <c r="J47" t="s">
        <v>309</v>
      </c>
      <c r="K47" t="s">
        <v>78</v>
      </c>
      <c r="L47" t="s">
        <v>75</v>
      </c>
      <c r="M47" t="s">
        <v>76</v>
      </c>
      <c r="N47" t="s">
        <v>310</v>
      </c>
      <c r="O47" t="s">
        <v>106</v>
      </c>
      <c r="P47" t="str">
        <f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16.98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60.52</v>
      </c>
      <c r="BM47">
        <v>9.08</v>
      </c>
      <c r="BN47">
        <v>69.599999999999994</v>
      </c>
      <c r="BO47">
        <v>69.599999999999994</v>
      </c>
      <c r="BP47" t="s">
        <v>98</v>
      </c>
      <c r="BQ47" t="s">
        <v>311</v>
      </c>
      <c r="BR47" t="s">
        <v>312</v>
      </c>
      <c r="BS47" s="3">
        <v>44543</v>
      </c>
      <c r="BT47" s="4">
        <v>0.46875</v>
      </c>
      <c r="BU47" t="s">
        <v>313</v>
      </c>
      <c r="BV47" t="s">
        <v>89</v>
      </c>
      <c r="BY47">
        <v>1200</v>
      </c>
      <c r="CA47" t="s">
        <v>314</v>
      </c>
      <c r="CC47" t="s">
        <v>76</v>
      </c>
      <c r="CD47">
        <v>7824</v>
      </c>
      <c r="CE47" t="s">
        <v>315</v>
      </c>
      <c r="CF47" s="3">
        <v>44544</v>
      </c>
      <c r="CI47">
        <v>1</v>
      </c>
      <c r="CJ47">
        <v>1</v>
      </c>
      <c r="CK47">
        <v>21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"009941827392"</f>
        <v>009941827392</v>
      </c>
      <c r="F48" s="3">
        <v>44540</v>
      </c>
      <c r="G48">
        <v>202206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77</v>
      </c>
      <c r="O48" t="s">
        <v>81</v>
      </c>
      <c r="P48" t="str">
        <f>"NA JHB                        "</f>
        <v xml:space="preserve">NA JHB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68.02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30.9</v>
      </c>
      <c r="BJ48">
        <v>40.700000000000003</v>
      </c>
      <c r="BK48">
        <v>41</v>
      </c>
      <c r="BL48">
        <v>247.69</v>
      </c>
      <c r="BM48">
        <v>37.15</v>
      </c>
      <c r="BN48">
        <v>284.83999999999997</v>
      </c>
      <c r="BO48">
        <v>284.83999999999997</v>
      </c>
      <c r="BQ48" t="s">
        <v>316</v>
      </c>
      <c r="BR48" t="s">
        <v>151</v>
      </c>
      <c r="BS48" s="3">
        <v>44544</v>
      </c>
      <c r="BT48" s="4">
        <v>0.59930555555555554</v>
      </c>
      <c r="BU48" t="s">
        <v>317</v>
      </c>
      <c r="BV48" t="s">
        <v>85</v>
      </c>
      <c r="BY48">
        <v>203348.16</v>
      </c>
      <c r="BZ48" t="s">
        <v>101</v>
      </c>
      <c r="CA48" t="s">
        <v>87</v>
      </c>
      <c r="CC48" t="s">
        <v>80</v>
      </c>
      <c r="CD48">
        <v>1683</v>
      </c>
      <c r="CE48" t="s">
        <v>88</v>
      </c>
      <c r="CF48" s="3">
        <v>44545</v>
      </c>
      <c r="CI48">
        <v>2</v>
      </c>
      <c r="CJ48">
        <v>2</v>
      </c>
      <c r="CK48">
        <v>41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"009940718578"</f>
        <v>009940718578</v>
      </c>
      <c r="F49" s="3">
        <v>44543</v>
      </c>
      <c r="G49">
        <v>202206</v>
      </c>
      <c r="H49" t="s">
        <v>103</v>
      </c>
      <c r="I49" t="s">
        <v>104</v>
      </c>
      <c r="J49" t="s">
        <v>102</v>
      </c>
      <c r="K49" t="s">
        <v>78</v>
      </c>
      <c r="L49" t="s">
        <v>129</v>
      </c>
      <c r="M49" t="s">
        <v>130</v>
      </c>
      <c r="N49" t="s">
        <v>318</v>
      </c>
      <c r="O49" t="s">
        <v>106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16.98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0.5</v>
      </c>
      <c r="BK49">
        <v>1</v>
      </c>
      <c r="BL49">
        <v>60.52</v>
      </c>
      <c r="BM49">
        <v>9.08</v>
      </c>
      <c r="BN49">
        <v>69.599999999999994</v>
      </c>
      <c r="BO49">
        <v>69.599999999999994</v>
      </c>
      <c r="BR49" t="s">
        <v>319</v>
      </c>
      <c r="BS49" s="3">
        <v>44544</v>
      </c>
      <c r="BT49" s="4">
        <v>0.38750000000000001</v>
      </c>
      <c r="BU49" t="s">
        <v>320</v>
      </c>
      <c r="BV49" t="s">
        <v>85</v>
      </c>
      <c r="BY49">
        <v>2400</v>
      </c>
      <c r="BZ49" t="s">
        <v>112</v>
      </c>
      <c r="CA49" t="s">
        <v>321</v>
      </c>
      <c r="CC49" t="s">
        <v>130</v>
      </c>
      <c r="CD49">
        <v>1</v>
      </c>
      <c r="CE49" t="s">
        <v>88</v>
      </c>
      <c r="CF49" s="3">
        <v>44544</v>
      </c>
      <c r="CI49">
        <v>1</v>
      </c>
      <c r="CJ49">
        <v>1</v>
      </c>
      <c r="CK49">
        <v>21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"009941020899"</f>
        <v>009941020899</v>
      </c>
      <c r="F50" s="3">
        <v>44543</v>
      </c>
      <c r="G50">
        <v>202206</v>
      </c>
      <c r="H50" t="s">
        <v>124</v>
      </c>
      <c r="I50" t="s">
        <v>125</v>
      </c>
      <c r="J50" t="s">
        <v>77</v>
      </c>
      <c r="K50" t="s">
        <v>78</v>
      </c>
      <c r="L50" t="s">
        <v>79</v>
      </c>
      <c r="M50" t="s">
        <v>80</v>
      </c>
      <c r="N50" t="s">
        <v>322</v>
      </c>
      <c r="O50" t="s">
        <v>81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32.840000000000003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4.7</v>
      </c>
      <c r="BJ50">
        <v>8.4</v>
      </c>
      <c r="BK50">
        <v>9</v>
      </c>
      <c r="BL50">
        <v>122.29</v>
      </c>
      <c r="BM50">
        <v>18.34</v>
      </c>
      <c r="BN50">
        <v>140.63</v>
      </c>
      <c r="BO50">
        <v>140.63</v>
      </c>
      <c r="BQ50" t="s">
        <v>323</v>
      </c>
      <c r="BR50" t="s">
        <v>228</v>
      </c>
      <c r="BS50" s="3">
        <v>44545</v>
      </c>
      <c r="BT50" s="4">
        <v>0.37847222222222227</v>
      </c>
      <c r="BU50" t="s">
        <v>324</v>
      </c>
      <c r="BV50" t="s">
        <v>85</v>
      </c>
      <c r="BY50">
        <v>41850</v>
      </c>
      <c r="BZ50" t="s">
        <v>101</v>
      </c>
      <c r="CA50" t="s">
        <v>325</v>
      </c>
      <c r="CC50" t="s">
        <v>80</v>
      </c>
      <c r="CD50">
        <v>1682</v>
      </c>
      <c r="CE50" t="s">
        <v>88</v>
      </c>
      <c r="CF50" s="3">
        <v>44546</v>
      </c>
      <c r="CI50">
        <v>2</v>
      </c>
      <c r="CJ50">
        <v>2</v>
      </c>
      <c r="CK50">
        <v>41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"080010336920"</f>
        <v>080010336920</v>
      </c>
      <c r="F51" s="3">
        <v>44539</v>
      </c>
      <c r="G51">
        <v>202206</v>
      </c>
      <c r="H51" t="s">
        <v>114</v>
      </c>
      <c r="I51" t="s">
        <v>115</v>
      </c>
      <c r="J51" t="s">
        <v>326</v>
      </c>
      <c r="K51" t="s">
        <v>78</v>
      </c>
      <c r="L51" t="s">
        <v>75</v>
      </c>
      <c r="M51" t="s">
        <v>76</v>
      </c>
      <c r="N51" t="s">
        <v>310</v>
      </c>
      <c r="O51" t="s">
        <v>81</v>
      </c>
      <c r="P51" t="str">
        <f>"-                             "</f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42.31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6</v>
      </c>
      <c r="BJ51">
        <v>22</v>
      </c>
      <c r="BK51">
        <v>22</v>
      </c>
      <c r="BL51">
        <v>156.05000000000001</v>
      </c>
      <c r="BM51">
        <v>23.41</v>
      </c>
      <c r="BN51">
        <v>179.46</v>
      </c>
      <c r="BO51">
        <v>179.46</v>
      </c>
      <c r="BP51" t="s">
        <v>98</v>
      </c>
      <c r="BQ51" t="s">
        <v>327</v>
      </c>
      <c r="BR51" t="s">
        <v>328</v>
      </c>
      <c r="BS51" s="3">
        <v>44540</v>
      </c>
      <c r="BT51" s="4">
        <v>0.7006944444444444</v>
      </c>
      <c r="BU51" t="s">
        <v>329</v>
      </c>
      <c r="BV51" t="s">
        <v>85</v>
      </c>
      <c r="BY51">
        <v>110193.16</v>
      </c>
      <c r="CA51" t="s">
        <v>330</v>
      </c>
      <c r="CC51" t="s">
        <v>76</v>
      </c>
      <c r="CD51">
        <v>7824</v>
      </c>
      <c r="CE51" t="s">
        <v>306</v>
      </c>
      <c r="CF51" s="3">
        <v>44543</v>
      </c>
      <c r="CI51">
        <v>2</v>
      </c>
      <c r="CJ51">
        <v>2</v>
      </c>
      <c r="CK51">
        <v>41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"009941943791"</f>
        <v>009941943791</v>
      </c>
      <c r="F52" s="3">
        <v>44543</v>
      </c>
      <c r="G52">
        <v>202206</v>
      </c>
      <c r="H52" t="s">
        <v>114</v>
      </c>
      <c r="I52" t="s">
        <v>115</v>
      </c>
      <c r="J52" t="s">
        <v>203</v>
      </c>
      <c r="K52" t="s">
        <v>78</v>
      </c>
      <c r="L52" t="s">
        <v>103</v>
      </c>
      <c r="M52" t="s">
        <v>104</v>
      </c>
      <c r="N52" t="s">
        <v>166</v>
      </c>
      <c r="O52" t="s">
        <v>81</v>
      </c>
      <c r="P52" t="str">
        <f>"ONX212471317                  "</f>
        <v xml:space="preserve">ONX212471317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191.17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132</v>
      </c>
      <c r="BJ52">
        <v>85.6</v>
      </c>
      <c r="BK52">
        <v>132</v>
      </c>
      <c r="BL52">
        <v>686.61</v>
      </c>
      <c r="BM52">
        <v>102.99</v>
      </c>
      <c r="BN52">
        <v>789.6</v>
      </c>
      <c r="BO52">
        <v>789.6</v>
      </c>
      <c r="BQ52" t="s">
        <v>331</v>
      </c>
      <c r="BR52" t="s">
        <v>332</v>
      </c>
      <c r="BS52" s="3">
        <v>44547</v>
      </c>
      <c r="BT52" s="4">
        <v>0.59583333333333333</v>
      </c>
      <c r="BU52" t="s">
        <v>109</v>
      </c>
      <c r="BV52" t="s">
        <v>89</v>
      </c>
      <c r="BW52" t="s">
        <v>110</v>
      </c>
      <c r="BX52" t="s">
        <v>111</v>
      </c>
      <c r="BY52">
        <v>428076</v>
      </c>
      <c r="BZ52" t="s">
        <v>101</v>
      </c>
      <c r="CA52" t="s">
        <v>113</v>
      </c>
      <c r="CC52" t="s">
        <v>104</v>
      </c>
      <c r="CD52">
        <v>4051</v>
      </c>
      <c r="CE52" t="s">
        <v>88</v>
      </c>
      <c r="CF52" s="3">
        <v>44550</v>
      </c>
      <c r="CI52">
        <v>1</v>
      </c>
      <c r="CJ52">
        <v>4</v>
      </c>
      <c r="CK52">
        <v>41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"009941827394"</f>
        <v>009941827394</v>
      </c>
      <c r="F53" s="3">
        <v>44543</v>
      </c>
      <c r="G53">
        <v>202206</v>
      </c>
      <c r="H53" t="s">
        <v>75</v>
      </c>
      <c r="I53" t="s">
        <v>76</v>
      </c>
      <c r="J53" t="s">
        <v>77</v>
      </c>
      <c r="K53" t="s">
        <v>78</v>
      </c>
      <c r="L53" t="s">
        <v>232</v>
      </c>
      <c r="M53" t="s">
        <v>233</v>
      </c>
      <c r="N53" t="s">
        <v>333</v>
      </c>
      <c r="O53" t="s">
        <v>81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32.840000000000003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15</v>
      </c>
      <c r="BJ53">
        <v>13.7</v>
      </c>
      <c r="BK53">
        <v>15</v>
      </c>
      <c r="BL53">
        <v>122.29</v>
      </c>
      <c r="BM53">
        <v>18.34</v>
      </c>
      <c r="BN53">
        <v>140.63</v>
      </c>
      <c r="BO53">
        <v>140.63</v>
      </c>
      <c r="BQ53" t="s">
        <v>334</v>
      </c>
      <c r="BR53" t="s">
        <v>151</v>
      </c>
      <c r="BS53" s="3">
        <v>44545</v>
      </c>
      <c r="BT53" s="4">
        <v>0.61111111111111105</v>
      </c>
      <c r="BU53" t="s">
        <v>335</v>
      </c>
      <c r="BV53" t="s">
        <v>85</v>
      </c>
      <c r="BY53">
        <v>68597.55</v>
      </c>
      <c r="BZ53" t="s">
        <v>101</v>
      </c>
      <c r="CC53" t="s">
        <v>233</v>
      </c>
      <c r="CD53">
        <v>5200</v>
      </c>
      <c r="CE53" t="s">
        <v>88</v>
      </c>
      <c r="CF53" s="3">
        <v>44545</v>
      </c>
      <c r="CI53">
        <v>2</v>
      </c>
      <c r="CJ53">
        <v>2</v>
      </c>
      <c r="CK53">
        <v>41</v>
      </c>
      <c r="CL53" t="s">
        <v>89</v>
      </c>
    </row>
    <row r="55" spans="1:90" x14ac:dyDescent="0.25">
      <c r="E55" t="s">
        <v>336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60</v>
      </c>
      <c r="Z55">
        <v>0</v>
      </c>
      <c r="AA55">
        <v>0</v>
      </c>
      <c r="AB55">
        <v>0</v>
      </c>
      <c r="AC55">
        <v>147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5573.81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75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K55">
        <v>1316.7</v>
      </c>
      <c r="BL55">
        <v>2060.9</v>
      </c>
      <c r="BM55">
        <v>2156.5</v>
      </c>
      <c r="BN55">
        <v>20147.55</v>
      </c>
      <c r="BO55">
        <v>3022.12</v>
      </c>
      <c r="BP55">
        <v>23169.67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2021-12-30T10:54:10Z</dcterms:created>
  <dcterms:modified xsi:type="dcterms:W3CDTF">2021-12-30T10:54:22Z</dcterms:modified>
</cp:coreProperties>
</file>