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19" i="1" l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<sst xmlns="http://schemas.openxmlformats.org/spreadsheetml/2006/main" count="439" uniqueCount="158">
  <si>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</si>
  <si>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</si>
  <si>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</si>
  <si>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</si>
  <si>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</si>
  <si>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</si>
  <si>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</si>
  <si>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</si>
  <si>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</si>
  <si>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</si>
  <si>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</si>
  <si>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</si>
  <si>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</si>
  <si>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</si>
  <si>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</si>
  <si>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</si>
  <si>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</si>
  <si>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</si>
  <si>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</si>
  <si>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</si>
  <si>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</si>
  <si>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</si>
  <si>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</si>
  <si>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</si>
  <si>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</si>
  <si>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</si>
  <si>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</si>
  <si>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</si>
  <si>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</si>
  <si>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</si>
  <si>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</si>
  <si>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</si>
  <si>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</si>
  <si>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</si>
  <si>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</si>
  <si>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</si>
  <si>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</si>
  <si>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</si>
  <si>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</si>
  <si>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</si>
  <si>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</si>
  <si>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</si>
  <si>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</si>
  <si>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</si>
  <si>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</si>
  <si>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</si>
  <si>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</si>
  <si>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</si>
  <si>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</si>
  <si>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</si>
  <si>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</si>
  <si>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</si>
  <si>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</si>
  <si>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</si>
  <si>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</si>
  <si>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</si>
  <si>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</si>
  <si>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</si>
  <si>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</si>
  <si>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</si>
  <si>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</si>
  <si>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</si>
  <si>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</si>
  <si>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</si>
  <si>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</si>
  <si>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</si>
  <si>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</si>
  <si>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</si>
  <si>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</si>
  <si>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</si>
  <si>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</si>
  <si>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</si>
  <si>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</si>
  <si>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 xml:space="preserve">                                   </t>
  </si>
  <si>
    <t>ON1</t>
  </si>
  <si>
    <t>?</t>
  </si>
  <si>
    <t>PARCEL</t>
  </si>
  <si>
    <t>no</t>
  </si>
  <si>
    <t>PORT3</t>
  </si>
  <si>
    <t>PORT ELIZABETH</t>
  </si>
  <si>
    <t>yes</t>
  </si>
  <si>
    <t>CAPET</t>
  </si>
  <si>
    <t>CAPE TOWN</t>
  </si>
  <si>
    <t>DURBA</t>
  </si>
  <si>
    <t>DURBAN</t>
  </si>
  <si>
    <t>Late linehaul</t>
  </si>
  <si>
    <t>PINET</t>
  </si>
  <si>
    <t>PINETOWN</t>
  </si>
  <si>
    <t>RD</t>
  </si>
  <si>
    <t>rd1</t>
  </si>
  <si>
    <t>JOHAN</t>
  </si>
  <si>
    <t>JOHANNESBURG</t>
  </si>
  <si>
    <t>POD received from cell 0730059234 M</t>
  </si>
  <si>
    <t>jam</t>
  </si>
  <si>
    <t>illeg</t>
  </si>
  <si>
    <t>RD2</t>
  </si>
  <si>
    <t>capet</t>
  </si>
  <si>
    <t>POD received from cell 0746644640 M</t>
  </si>
  <si>
    <t>Outlying delivery location</t>
  </si>
  <si>
    <t>MICHELLE</t>
  </si>
  <si>
    <t>POD received from cell 0764958693 M</t>
  </si>
  <si>
    <t>VERWO</t>
  </si>
  <si>
    <t>CENTURION</t>
  </si>
  <si>
    <t>ON2</t>
  </si>
  <si>
    <t>rdd</t>
  </si>
  <si>
    <t>MBALI</t>
  </si>
  <si>
    <t>C18281</t>
  </si>
  <si>
    <t>MOVE ANALYTICS SA CC (SA GREETINGS)</t>
  </si>
  <si>
    <t xml:space="preserve">SA GREETINGS                       </t>
  </si>
  <si>
    <t xml:space="preserve">NOERAAN JAPPLE                     </t>
  </si>
  <si>
    <t>NOERAAN</t>
  </si>
  <si>
    <t>GREK</t>
  </si>
  <si>
    <t>WILMA</t>
  </si>
  <si>
    <t>taz</t>
  </si>
  <si>
    <t xml:space="preserve">LEDNNE YOUNG                       </t>
  </si>
  <si>
    <t>LEDNNE YOUNG</t>
  </si>
  <si>
    <t>L YOUNG</t>
  </si>
  <si>
    <t>ALWYN</t>
  </si>
  <si>
    <t>ANNE</t>
  </si>
  <si>
    <t>michael</t>
  </si>
  <si>
    <t xml:space="preserve">SA GREETING                        </t>
  </si>
  <si>
    <t xml:space="preserve">CAYLEIGH PILLAY                    </t>
  </si>
  <si>
    <t>CAYLEIGH PILLAY</t>
  </si>
  <si>
    <t>JSSICA VAN DEVENTER</t>
  </si>
  <si>
    <t>RD1</t>
  </si>
  <si>
    <t xml:space="preserve">S.A.GREETINGS                      </t>
  </si>
  <si>
    <t>ANNE HARPER</t>
  </si>
  <si>
    <t>NOMFUNDO DLAMINI</t>
  </si>
  <si>
    <t>b jacobs</t>
  </si>
  <si>
    <t xml:space="preserve">SHOPRITE HEAD OFFICE               </t>
  </si>
  <si>
    <t>MARE VAN ZYL</t>
  </si>
  <si>
    <t>Ren</t>
  </si>
  <si>
    <t>AMINA RYKLIFF</t>
  </si>
  <si>
    <t>JESSIA VAN DEVENTER</t>
  </si>
  <si>
    <t>amina</t>
  </si>
  <si>
    <t>POD received from cell 0833656676 M</t>
  </si>
  <si>
    <t>PATIENCE</t>
  </si>
  <si>
    <t>rory</t>
  </si>
  <si>
    <t>DNIE</t>
  </si>
  <si>
    <t>wilma</t>
  </si>
  <si>
    <t>CAYLEIGH</t>
  </si>
  <si>
    <t>M PILLAY</t>
  </si>
  <si>
    <t>cmm</t>
  </si>
  <si>
    <t>FUE / INS</t>
  </si>
  <si>
    <t xml:space="preserve">HOME ADRESS                        </t>
  </si>
  <si>
    <t>LINDI</t>
  </si>
  <si>
    <t xml:space="preserve">S A GREATINGS                      </t>
  </si>
  <si>
    <t>MIKE</t>
  </si>
  <si>
    <t>lebo</t>
  </si>
  <si>
    <t xml:space="preserve">NELMARI COETZEE                    </t>
  </si>
  <si>
    <t>N A</t>
  </si>
  <si>
    <t xml:space="preserve">S A GREETINGS                      </t>
  </si>
  <si>
    <t>NINO</t>
  </si>
  <si>
    <t>NEWCA</t>
  </si>
  <si>
    <t>NEWCASTLE</t>
  </si>
  <si>
    <t>VANSESSA</t>
  </si>
  <si>
    <t>ZODWA  MATJOBELA</t>
  </si>
  <si>
    <t>POD received from cell 0799983706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</si>
</sst>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9"/>
  <sheetViews>
    <sheetView tabSelected="1" workbookViewId="0">
      <selection activeCell="F5" sqref="F5"/>
    </sheetView>
  </sheetViews>
  <sheetFormatPr defaultRowHeight="15" x14ac:dyDescent="0.25"/>
  <cols>
    <col min="1" max="1" width="7.1406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425781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4.710937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28515625" bestFit="1" customWidth="1"/>
    <col min="15" max="15" width="4.85546875" bestFit="1" customWidth="1"/>
    <col min="16" max="16" width="27.710937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6" bestFit="1" customWidth="1"/>
    <col min="32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6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5.140625" bestFit="1" customWidth="1"/>
    <col min="61" max="61" width="7" bestFit="1" customWidth="1"/>
    <col min="62" max="62" width="7.28515625" bestFit="1" customWidth="1"/>
    <col min="63" max="63" width="7" bestFit="1" customWidth="1"/>
    <col min="64" max="64" width="10" bestFit="1" customWidth="1"/>
    <col min="65" max="65" width="9" bestFit="1" customWidth="1"/>
    <col min="66" max="66" width="10" bestFit="1" customWidth="1"/>
    <col min="68" max="68" width="73.42578125" bestFit="1" customWidth="1"/>
    <col min="69" max="69" width="30.5703125" bestFit="1" customWidth="1"/>
    <col min="70" max="70" width="26.5703125" bestFit="1" customWidth="1"/>
    <col min="71" max="71" width="10.7109375" bestFit="1" customWidth="1"/>
    <col min="72" max="72" width="9.7109375" bestFit="1" customWidth="1"/>
    <col min="73" max="73" width="32.710937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9.5703125" bestFit="1" customWidth="1"/>
    <col min="79" max="79" width="39.855468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43.710937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106</v>
      </c>
      <c r="B2" t="s">
        <v>107</v>
      </c>
      <c r="C2" t="s">
        <v>72</v>
      </c>
      <c r="E2" t="str">
        <f>"009940068735"</f>
        <v>009940068735</v>
      </c>
      <c r="F2" s="2">
        <v>43955</v>
      </c>
      <c r="G2">
        <v>202011</v>
      </c>
      <c r="H2" t="s">
        <v>90</v>
      </c>
      <c r="I2" t="s">
        <v>91</v>
      </c>
      <c r="J2" t="s">
        <v>108</v>
      </c>
      <c r="K2" t="s">
        <v>73</v>
      </c>
      <c r="L2" t="s">
        <v>96</v>
      </c>
      <c r="M2" t="s">
        <v>82</v>
      </c>
      <c r="N2" t="s">
        <v>109</v>
      </c>
      <c r="O2" t="s">
        <v>88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11.87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2</v>
      </c>
      <c r="BI2">
        <v>23.8</v>
      </c>
      <c r="BJ2">
        <v>10.8</v>
      </c>
      <c r="BK2">
        <v>24</v>
      </c>
      <c r="BL2">
        <v>135.61000000000001</v>
      </c>
      <c r="BM2">
        <v>20.34</v>
      </c>
      <c r="BN2">
        <v>155.94999999999999</v>
      </c>
      <c r="BO2">
        <v>155.94999999999999</v>
      </c>
      <c r="BQ2" t="s">
        <v>110</v>
      </c>
      <c r="BR2" t="s">
        <v>111</v>
      </c>
      <c r="BS2" s="2">
        <v>43970</v>
      </c>
      <c r="BT2" s="3">
        <v>0.55625000000000002</v>
      </c>
      <c r="BU2" t="s">
        <v>112</v>
      </c>
      <c r="BW2" t="s">
        <v>85</v>
      </c>
      <c r="BX2" t="s">
        <v>113</v>
      </c>
      <c r="BY2">
        <v>53837.49</v>
      </c>
      <c r="CC2" t="s">
        <v>82</v>
      </c>
      <c r="CD2">
        <v>8000</v>
      </c>
      <c r="CE2" t="s">
        <v>76</v>
      </c>
      <c r="CF2" s="2">
        <v>43970</v>
      </c>
      <c r="CI2">
        <v>2</v>
      </c>
      <c r="CJ2">
        <v>11</v>
      </c>
      <c r="CK2" t="s">
        <v>95</v>
      </c>
      <c r="CL2" t="s">
        <v>77</v>
      </c>
    </row>
    <row r="3" spans="1:92" x14ac:dyDescent="0.25">
      <c r="A3" t="s">
        <v>106</v>
      </c>
      <c r="B3" t="s">
        <v>107</v>
      </c>
      <c r="C3" t="s">
        <v>72</v>
      </c>
      <c r="E3" t="str">
        <f>"009940068734"</f>
        <v>009940068734</v>
      </c>
      <c r="F3" s="2">
        <v>43955</v>
      </c>
      <c r="G3">
        <v>202011</v>
      </c>
      <c r="H3" t="s">
        <v>90</v>
      </c>
      <c r="I3" t="s">
        <v>91</v>
      </c>
      <c r="J3" t="s">
        <v>108</v>
      </c>
      <c r="K3" t="s">
        <v>73</v>
      </c>
      <c r="L3" t="s">
        <v>86</v>
      </c>
      <c r="M3" t="s">
        <v>87</v>
      </c>
      <c r="N3" t="s">
        <v>114</v>
      </c>
      <c r="O3" t="s">
        <v>88</v>
      </c>
      <c r="P3" t="str">
        <f>"NA                            "</f>
        <v xml:space="preserve">NA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5.89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1</v>
      </c>
      <c r="BI3">
        <v>3</v>
      </c>
      <c r="BJ3">
        <v>6</v>
      </c>
      <c r="BK3">
        <v>6</v>
      </c>
      <c r="BL3">
        <v>69.77</v>
      </c>
      <c r="BM3">
        <v>10.47</v>
      </c>
      <c r="BN3">
        <v>80.239999999999995</v>
      </c>
      <c r="BO3">
        <v>80.239999999999995</v>
      </c>
      <c r="BQ3" t="s">
        <v>115</v>
      </c>
      <c r="BR3" t="s">
        <v>111</v>
      </c>
      <c r="BS3" s="2">
        <v>43956</v>
      </c>
      <c r="BT3" s="3">
        <v>0.68263888888888891</v>
      </c>
      <c r="BU3" t="s">
        <v>116</v>
      </c>
      <c r="BV3" t="s">
        <v>80</v>
      </c>
      <c r="BY3">
        <v>30024.46</v>
      </c>
      <c r="CC3" t="s">
        <v>87</v>
      </c>
      <c r="CD3">
        <v>3610</v>
      </c>
      <c r="CE3" t="s">
        <v>76</v>
      </c>
      <c r="CF3" s="2">
        <v>43957</v>
      </c>
      <c r="CI3">
        <v>1</v>
      </c>
      <c r="CJ3">
        <v>1</v>
      </c>
      <c r="CK3" t="s">
        <v>89</v>
      </c>
      <c r="CL3" t="s">
        <v>77</v>
      </c>
    </row>
    <row r="4" spans="1:92" x14ac:dyDescent="0.25">
      <c r="A4" t="s">
        <v>106</v>
      </c>
      <c r="B4" t="s">
        <v>107</v>
      </c>
      <c r="C4" t="s">
        <v>72</v>
      </c>
      <c r="E4" t="str">
        <f>"029908382377"</f>
        <v>029908382377</v>
      </c>
      <c r="F4" s="2">
        <v>43959</v>
      </c>
      <c r="G4">
        <v>202011</v>
      </c>
      <c r="H4" t="s">
        <v>83</v>
      </c>
      <c r="I4" t="s">
        <v>84</v>
      </c>
      <c r="J4" t="s">
        <v>108</v>
      </c>
      <c r="K4" t="s">
        <v>73</v>
      </c>
      <c r="L4" t="s">
        <v>90</v>
      </c>
      <c r="M4" t="s">
        <v>91</v>
      </c>
      <c r="N4" t="s">
        <v>108</v>
      </c>
      <c r="O4" t="s">
        <v>103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2.36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1</v>
      </c>
      <c r="BI4">
        <v>5.8</v>
      </c>
      <c r="BJ4">
        <v>5.6</v>
      </c>
      <c r="BK4">
        <v>6</v>
      </c>
      <c r="BL4">
        <v>120.12</v>
      </c>
      <c r="BM4">
        <v>18.02</v>
      </c>
      <c r="BN4">
        <v>138.13999999999999</v>
      </c>
      <c r="BO4">
        <v>138.13999999999999</v>
      </c>
      <c r="BQ4" t="s">
        <v>117</v>
      </c>
      <c r="BR4" t="s">
        <v>118</v>
      </c>
      <c r="BS4" s="2">
        <v>43962</v>
      </c>
      <c r="BT4" s="3">
        <v>0.46527777777777773</v>
      </c>
      <c r="BU4" t="s">
        <v>119</v>
      </c>
      <c r="BV4" t="s">
        <v>80</v>
      </c>
      <c r="BY4">
        <v>27756.99</v>
      </c>
      <c r="BZ4" t="s">
        <v>27</v>
      </c>
      <c r="CC4" t="s">
        <v>91</v>
      </c>
      <c r="CD4">
        <v>2013</v>
      </c>
      <c r="CE4" t="s">
        <v>76</v>
      </c>
      <c r="CF4" s="2">
        <v>43963</v>
      </c>
      <c r="CI4">
        <v>1</v>
      </c>
      <c r="CJ4">
        <v>1</v>
      </c>
      <c r="CK4">
        <v>31</v>
      </c>
      <c r="CL4" t="s">
        <v>77</v>
      </c>
    </row>
    <row r="5" spans="1:92" x14ac:dyDescent="0.25">
      <c r="A5" t="s">
        <v>106</v>
      </c>
      <c r="B5" t="s">
        <v>107</v>
      </c>
      <c r="C5" t="s">
        <v>72</v>
      </c>
      <c r="E5" t="str">
        <f>"029908382378"</f>
        <v>029908382378</v>
      </c>
      <c r="F5" s="2">
        <v>43963</v>
      </c>
      <c r="G5">
        <v>202011</v>
      </c>
      <c r="H5" t="s">
        <v>83</v>
      </c>
      <c r="I5" t="s">
        <v>84</v>
      </c>
      <c r="J5" t="s">
        <v>120</v>
      </c>
      <c r="K5" t="s">
        <v>73</v>
      </c>
      <c r="L5" t="s">
        <v>101</v>
      </c>
      <c r="M5" t="s">
        <v>102</v>
      </c>
      <c r="N5" t="s">
        <v>121</v>
      </c>
      <c r="O5" t="s">
        <v>88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1.18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1</v>
      </c>
      <c r="BI5">
        <v>2.5</v>
      </c>
      <c r="BJ5">
        <v>0.2</v>
      </c>
      <c r="BK5">
        <v>3</v>
      </c>
      <c r="BL5">
        <v>65.06</v>
      </c>
      <c r="BM5">
        <v>9.76</v>
      </c>
      <c r="BN5">
        <v>74.819999999999993</v>
      </c>
      <c r="BO5">
        <v>74.819999999999993</v>
      </c>
      <c r="BQ5" t="s">
        <v>122</v>
      </c>
      <c r="BR5" t="s">
        <v>123</v>
      </c>
      <c r="BS5" t="s">
        <v>75</v>
      </c>
      <c r="BY5">
        <v>980</v>
      </c>
      <c r="CC5" t="s">
        <v>102</v>
      </c>
      <c r="CD5">
        <v>157</v>
      </c>
      <c r="CF5" s="2">
        <v>43971</v>
      </c>
      <c r="CI5">
        <v>0</v>
      </c>
      <c r="CJ5">
        <v>0</v>
      </c>
      <c r="CK5" t="s">
        <v>124</v>
      </c>
      <c r="CL5" t="s">
        <v>77</v>
      </c>
    </row>
    <row r="6" spans="1:92" x14ac:dyDescent="0.25">
      <c r="A6" t="s">
        <v>106</v>
      </c>
      <c r="B6" t="s">
        <v>107</v>
      </c>
      <c r="C6" t="s">
        <v>72</v>
      </c>
      <c r="E6" t="str">
        <f>"009938991958"</f>
        <v>009938991958</v>
      </c>
      <c r="F6" s="2">
        <v>43963</v>
      </c>
      <c r="G6">
        <v>202011</v>
      </c>
      <c r="H6" t="s">
        <v>90</v>
      </c>
      <c r="I6" t="s">
        <v>91</v>
      </c>
      <c r="J6" t="s">
        <v>108</v>
      </c>
      <c r="K6" t="s">
        <v>73</v>
      </c>
      <c r="L6" t="s">
        <v>83</v>
      </c>
      <c r="M6" t="s">
        <v>84</v>
      </c>
      <c r="N6" t="s">
        <v>125</v>
      </c>
      <c r="O6" t="s">
        <v>103</v>
      </c>
      <c r="P6" t="str">
        <f>"NA                            "</f>
        <v xml:space="preserve">NA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2.75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1</v>
      </c>
      <c r="BI6">
        <v>4.9000000000000004</v>
      </c>
      <c r="BJ6">
        <v>6.6</v>
      </c>
      <c r="BK6">
        <v>7</v>
      </c>
      <c r="BL6">
        <v>140.13999999999999</v>
      </c>
      <c r="BM6">
        <v>21.02</v>
      </c>
      <c r="BN6">
        <v>161.16</v>
      </c>
      <c r="BO6">
        <v>161.16</v>
      </c>
      <c r="BQ6" t="s">
        <v>126</v>
      </c>
      <c r="BR6" t="s">
        <v>127</v>
      </c>
      <c r="BS6" s="2">
        <v>43964</v>
      </c>
      <c r="BT6" s="3">
        <v>0.44444444444444442</v>
      </c>
      <c r="BU6" t="s">
        <v>128</v>
      </c>
      <c r="BV6" t="s">
        <v>80</v>
      </c>
      <c r="BY6">
        <v>33213.980000000003</v>
      </c>
      <c r="BZ6" t="s">
        <v>27</v>
      </c>
      <c r="CC6" t="s">
        <v>84</v>
      </c>
      <c r="CD6">
        <v>3629</v>
      </c>
      <c r="CE6" t="s">
        <v>76</v>
      </c>
      <c r="CF6" s="2">
        <v>43966</v>
      </c>
      <c r="CI6">
        <v>1</v>
      </c>
      <c r="CJ6">
        <v>1</v>
      </c>
      <c r="CK6">
        <v>31</v>
      </c>
      <c r="CL6" t="s">
        <v>77</v>
      </c>
    </row>
    <row r="7" spans="1:92" x14ac:dyDescent="0.25">
      <c r="A7" t="s">
        <v>106</v>
      </c>
      <c r="B7" t="s">
        <v>107</v>
      </c>
      <c r="C7" t="s">
        <v>72</v>
      </c>
      <c r="E7" t="str">
        <f>"009938991959"</f>
        <v>009938991959</v>
      </c>
      <c r="F7" s="2">
        <v>43963</v>
      </c>
      <c r="G7">
        <v>202011</v>
      </c>
      <c r="H7" t="s">
        <v>90</v>
      </c>
      <c r="I7" t="s">
        <v>91</v>
      </c>
      <c r="J7" t="s">
        <v>108</v>
      </c>
      <c r="K7" t="s">
        <v>73</v>
      </c>
      <c r="L7" t="s">
        <v>81</v>
      </c>
      <c r="M7" t="s">
        <v>82</v>
      </c>
      <c r="N7" t="s">
        <v>129</v>
      </c>
      <c r="O7" t="s">
        <v>103</v>
      </c>
      <c r="P7" t="str">
        <f>"NA                            "</f>
        <v xml:space="preserve">NA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1.57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1</v>
      </c>
      <c r="BI7">
        <v>0.8</v>
      </c>
      <c r="BJ7">
        <v>1.5</v>
      </c>
      <c r="BK7">
        <v>2</v>
      </c>
      <c r="BL7">
        <v>80.069999999999993</v>
      </c>
      <c r="BM7">
        <v>12.01</v>
      </c>
      <c r="BN7">
        <v>92.08</v>
      </c>
      <c r="BO7">
        <v>92.08</v>
      </c>
      <c r="BQ7" t="s">
        <v>130</v>
      </c>
      <c r="BR7" t="s">
        <v>127</v>
      </c>
      <c r="BS7" s="2">
        <v>43964</v>
      </c>
      <c r="BT7" s="3">
        <v>0.34791666666666665</v>
      </c>
      <c r="BU7" t="s">
        <v>131</v>
      </c>
      <c r="BV7" t="s">
        <v>80</v>
      </c>
      <c r="BY7">
        <v>7500.64</v>
      </c>
      <c r="BZ7" t="s">
        <v>27</v>
      </c>
      <c r="CA7" t="s">
        <v>97</v>
      </c>
      <c r="CC7" t="s">
        <v>82</v>
      </c>
      <c r="CD7">
        <v>7561</v>
      </c>
      <c r="CE7" t="s">
        <v>76</v>
      </c>
      <c r="CF7" s="2">
        <v>43965</v>
      </c>
      <c r="CI7">
        <v>1</v>
      </c>
      <c r="CJ7">
        <v>1</v>
      </c>
      <c r="CK7">
        <v>31</v>
      </c>
      <c r="CL7" t="s">
        <v>77</v>
      </c>
    </row>
    <row r="8" spans="1:92" x14ac:dyDescent="0.25">
      <c r="A8" t="s">
        <v>106</v>
      </c>
      <c r="B8" t="s">
        <v>107</v>
      </c>
      <c r="C8" t="s">
        <v>72</v>
      </c>
      <c r="E8" t="str">
        <f>"029908382379"</f>
        <v>029908382379</v>
      </c>
      <c r="F8" s="2">
        <v>43963</v>
      </c>
      <c r="G8">
        <v>202011</v>
      </c>
      <c r="H8" t="s">
        <v>83</v>
      </c>
      <c r="I8" t="s">
        <v>84</v>
      </c>
      <c r="J8" t="s">
        <v>120</v>
      </c>
      <c r="K8" t="s">
        <v>73</v>
      </c>
      <c r="L8" t="s">
        <v>81</v>
      </c>
      <c r="M8" t="s">
        <v>82</v>
      </c>
      <c r="N8" t="s">
        <v>73</v>
      </c>
      <c r="O8" t="s">
        <v>74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1.88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1</v>
      </c>
      <c r="BI8">
        <v>3.1</v>
      </c>
      <c r="BJ8">
        <v>4.5</v>
      </c>
      <c r="BK8">
        <v>4.5</v>
      </c>
      <c r="BL8">
        <v>96.05</v>
      </c>
      <c r="BM8">
        <v>14.41</v>
      </c>
      <c r="BN8">
        <v>110.46</v>
      </c>
      <c r="BO8">
        <v>110.46</v>
      </c>
      <c r="BQ8" t="s">
        <v>132</v>
      </c>
      <c r="BR8" t="s">
        <v>133</v>
      </c>
      <c r="BS8" s="2">
        <v>43965</v>
      </c>
      <c r="BT8" s="3">
        <v>0.52222222222222225</v>
      </c>
      <c r="BU8" t="s">
        <v>134</v>
      </c>
      <c r="BV8" t="s">
        <v>77</v>
      </c>
      <c r="BW8" t="s">
        <v>98</v>
      </c>
      <c r="BX8" t="s">
        <v>93</v>
      </c>
      <c r="BY8">
        <v>22687.86</v>
      </c>
      <c r="BZ8" t="s">
        <v>27</v>
      </c>
      <c r="CA8" t="s">
        <v>135</v>
      </c>
      <c r="CC8" t="s">
        <v>82</v>
      </c>
      <c r="CD8">
        <v>8000</v>
      </c>
      <c r="CE8" t="s">
        <v>76</v>
      </c>
      <c r="CF8" s="2">
        <v>43969</v>
      </c>
      <c r="CI8">
        <v>1</v>
      </c>
      <c r="CJ8">
        <v>2</v>
      </c>
      <c r="CK8">
        <v>21</v>
      </c>
      <c r="CL8" t="s">
        <v>77</v>
      </c>
    </row>
    <row r="9" spans="1:92" x14ac:dyDescent="0.25">
      <c r="A9" t="s">
        <v>106</v>
      </c>
      <c r="B9" t="s">
        <v>107</v>
      </c>
      <c r="C9" t="s">
        <v>72</v>
      </c>
      <c r="E9" t="str">
        <f>"009938991957"</f>
        <v>009938991957</v>
      </c>
      <c r="F9" s="2">
        <v>43964</v>
      </c>
      <c r="G9">
        <v>202011</v>
      </c>
      <c r="H9" t="s">
        <v>90</v>
      </c>
      <c r="I9" t="s">
        <v>91</v>
      </c>
      <c r="J9" t="s">
        <v>108</v>
      </c>
      <c r="K9" t="s">
        <v>73</v>
      </c>
      <c r="L9" t="s">
        <v>83</v>
      </c>
      <c r="M9" t="s">
        <v>84</v>
      </c>
      <c r="N9" t="s">
        <v>108</v>
      </c>
      <c r="O9" t="s">
        <v>88</v>
      </c>
      <c r="P9" t="str">
        <f>"NA                            "</f>
        <v xml:space="preserve">NA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1.18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1</v>
      </c>
      <c r="BI9">
        <v>0.2</v>
      </c>
      <c r="BJ9">
        <v>0.6</v>
      </c>
      <c r="BK9">
        <v>1</v>
      </c>
      <c r="BL9">
        <v>65.06</v>
      </c>
      <c r="BM9">
        <v>9.76</v>
      </c>
      <c r="BN9">
        <v>74.819999999999993</v>
      </c>
      <c r="BO9">
        <v>74.819999999999993</v>
      </c>
      <c r="BQ9" t="s">
        <v>136</v>
      </c>
      <c r="BR9" t="s">
        <v>127</v>
      </c>
      <c r="BS9" s="2">
        <v>43965</v>
      </c>
      <c r="BT9" s="3">
        <v>0.54166666666666663</v>
      </c>
      <c r="BU9" t="s">
        <v>137</v>
      </c>
      <c r="BV9" t="s">
        <v>80</v>
      </c>
      <c r="BY9">
        <v>3020.64</v>
      </c>
      <c r="CC9" t="s">
        <v>84</v>
      </c>
      <c r="CD9">
        <v>3629</v>
      </c>
      <c r="CE9" t="s">
        <v>76</v>
      </c>
      <c r="CF9" s="2">
        <v>43966</v>
      </c>
      <c r="CI9">
        <v>1</v>
      </c>
      <c r="CJ9">
        <v>1</v>
      </c>
      <c r="CK9" t="s">
        <v>89</v>
      </c>
      <c r="CL9" t="s">
        <v>77</v>
      </c>
    </row>
    <row r="10" spans="1:92" x14ac:dyDescent="0.25">
      <c r="A10" t="s">
        <v>106</v>
      </c>
      <c r="B10" t="s">
        <v>107</v>
      </c>
      <c r="C10" t="s">
        <v>72</v>
      </c>
      <c r="E10" t="str">
        <f>"029908381303"</f>
        <v>029908381303</v>
      </c>
      <c r="F10" s="2">
        <v>43970</v>
      </c>
      <c r="G10">
        <v>202011</v>
      </c>
      <c r="H10" t="s">
        <v>83</v>
      </c>
      <c r="I10" t="s">
        <v>84</v>
      </c>
      <c r="J10" t="s">
        <v>108</v>
      </c>
      <c r="K10" t="s">
        <v>73</v>
      </c>
      <c r="L10" t="s">
        <v>90</v>
      </c>
      <c r="M10" t="s">
        <v>91</v>
      </c>
      <c r="N10" t="s">
        <v>120</v>
      </c>
      <c r="O10" t="s">
        <v>74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0.84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42.71</v>
      </c>
      <c r="BM10">
        <v>6.41</v>
      </c>
      <c r="BN10">
        <v>49.12</v>
      </c>
      <c r="BO10">
        <v>49.12</v>
      </c>
      <c r="BQ10" t="s">
        <v>138</v>
      </c>
      <c r="BR10" t="s">
        <v>136</v>
      </c>
      <c r="BS10" s="2">
        <v>43971</v>
      </c>
      <c r="BT10" s="3">
        <v>0.34722222222222227</v>
      </c>
      <c r="BU10" t="s">
        <v>99</v>
      </c>
      <c r="BV10" t="s">
        <v>80</v>
      </c>
      <c r="BY10">
        <v>1200</v>
      </c>
      <c r="BZ10" t="s">
        <v>27</v>
      </c>
      <c r="CC10" t="s">
        <v>91</v>
      </c>
      <c r="CD10">
        <v>2013</v>
      </c>
      <c r="CE10" t="s">
        <v>76</v>
      </c>
      <c r="CF10" s="2">
        <v>43972</v>
      </c>
      <c r="CI10">
        <v>1</v>
      </c>
      <c r="CJ10">
        <v>1</v>
      </c>
      <c r="CK10">
        <v>21</v>
      </c>
      <c r="CL10" t="s">
        <v>77</v>
      </c>
    </row>
    <row r="11" spans="1:92" x14ac:dyDescent="0.25">
      <c r="A11" t="s">
        <v>106</v>
      </c>
      <c r="B11" t="s">
        <v>107</v>
      </c>
      <c r="C11" t="s">
        <v>72</v>
      </c>
      <c r="E11" t="str">
        <f>"029908381304"</f>
        <v>029908381304</v>
      </c>
      <c r="F11" s="2">
        <v>43971</v>
      </c>
      <c r="G11">
        <v>202011</v>
      </c>
      <c r="H11" t="s">
        <v>83</v>
      </c>
      <c r="I11" t="s">
        <v>84</v>
      </c>
      <c r="J11" t="s">
        <v>108</v>
      </c>
      <c r="K11" t="s">
        <v>73</v>
      </c>
      <c r="L11" t="s">
        <v>90</v>
      </c>
      <c r="M11" t="s">
        <v>91</v>
      </c>
      <c r="N11" t="s">
        <v>108</v>
      </c>
      <c r="O11" t="s">
        <v>74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2.09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G11">
        <v>0</v>
      </c>
      <c r="BH11">
        <v>1</v>
      </c>
      <c r="BI11">
        <v>2.2999999999999998</v>
      </c>
      <c r="BJ11">
        <v>4.9000000000000004</v>
      </c>
      <c r="BK11">
        <v>5</v>
      </c>
      <c r="BL11">
        <v>106.72</v>
      </c>
      <c r="BM11">
        <v>16.010000000000002</v>
      </c>
      <c r="BN11">
        <v>122.73</v>
      </c>
      <c r="BO11">
        <v>122.73</v>
      </c>
      <c r="BR11" t="s">
        <v>136</v>
      </c>
      <c r="BS11" s="2">
        <v>43972</v>
      </c>
      <c r="BT11" s="3">
        <v>0.37847222222222227</v>
      </c>
      <c r="BU11" t="s">
        <v>105</v>
      </c>
      <c r="BV11" t="s">
        <v>80</v>
      </c>
      <c r="BY11">
        <v>24480.13</v>
      </c>
      <c r="BZ11" t="s">
        <v>27</v>
      </c>
      <c r="CC11" t="s">
        <v>91</v>
      </c>
      <c r="CD11">
        <v>2013</v>
      </c>
      <c r="CE11" t="s">
        <v>76</v>
      </c>
      <c r="CF11" s="2">
        <v>43973</v>
      </c>
      <c r="CI11">
        <v>1</v>
      </c>
      <c r="CJ11">
        <v>1</v>
      </c>
      <c r="CK11">
        <v>21</v>
      </c>
      <c r="CL11" t="s">
        <v>77</v>
      </c>
    </row>
    <row r="12" spans="1:92" x14ac:dyDescent="0.25">
      <c r="A12" t="s">
        <v>106</v>
      </c>
      <c r="B12" t="s">
        <v>107</v>
      </c>
      <c r="C12" t="s">
        <v>72</v>
      </c>
      <c r="E12" t="str">
        <f>"009936727281"</f>
        <v>009936727281</v>
      </c>
      <c r="F12" s="2">
        <v>43973</v>
      </c>
      <c r="G12">
        <v>202011</v>
      </c>
      <c r="H12" t="s">
        <v>90</v>
      </c>
      <c r="I12" t="s">
        <v>91</v>
      </c>
      <c r="J12" t="s">
        <v>108</v>
      </c>
      <c r="K12" t="s">
        <v>73</v>
      </c>
      <c r="L12" t="s">
        <v>96</v>
      </c>
      <c r="M12" t="s">
        <v>82</v>
      </c>
      <c r="N12" t="s">
        <v>108</v>
      </c>
      <c r="O12" t="s">
        <v>88</v>
      </c>
      <c r="P12" t="str">
        <f>"NA                            "</f>
        <v xml:space="preserve">NA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1.71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G12">
        <v>0</v>
      </c>
      <c r="BH12">
        <v>1</v>
      </c>
      <c r="BI12">
        <v>0.2</v>
      </c>
      <c r="BJ12">
        <v>0.8</v>
      </c>
      <c r="BK12">
        <v>1</v>
      </c>
      <c r="BL12">
        <v>92.42</v>
      </c>
      <c r="BM12">
        <v>13.86</v>
      </c>
      <c r="BN12">
        <v>106.28</v>
      </c>
      <c r="BO12">
        <v>106.28</v>
      </c>
      <c r="BQ12" t="s">
        <v>112</v>
      </c>
      <c r="BR12" t="s">
        <v>127</v>
      </c>
      <c r="BS12" s="2">
        <v>43976</v>
      </c>
      <c r="BT12" s="3">
        <v>0.57777777777777783</v>
      </c>
      <c r="BU12" t="s">
        <v>139</v>
      </c>
      <c r="BV12" t="s">
        <v>80</v>
      </c>
      <c r="BY12">
        <v>3984.17</v>
      </c>
      <c r="CA12" t="s">
        <v>100</v>
      </c>
      <c r="CC12" t="s">
        <v>82</v>
      </c>
      <c r="CD12">
        <v>8001</v>
      </c>
      <c r="CE12" t="s">
        <v>76</v>
      </c>
      <c r="CF12" s="2">
        <v>43977</v>
      </c>
      <c r="CI12">
        <v>2</v>
      </c>
      <c r="CJ12">
        <v>1</v>
      </c>
      <c r="CK12" t="s">
        <v>95</v>
      </c>
      <c r="CL12" t="s">
        <v>77</v>
      </c>
    </row>
    <row r="13" spans="1:92" x14ac:dyDescent="0.25">
      <c r="A13" t="s">
        <v>106</v>
      </c>
      <c r="B13" t="s">
        <v>107</v>
      </c>
      <c r="C13" t="s">
        <v>72</v>
      </c>
      <c r="E13" t="str">
        <f>"j029908382378"</f>
        <v>j029908382378</v>
      </c>
      <c r="F13" s="2">
        <v>43963</v>
      </c>
      <c r="G13">
        <v>202011</v>
      </c>
      <c r="H13" t="s">
        <v>83</v>
      </c>
      <c r="I13" t="s">
        <v>84</v>
      </c>
      <c r="J13" t="s">
        <v>120</v>
      </c>
      <c r="K13" t="s">
        <v>73</v>
      </c>
      <c r="L13" t="s">
        <v>101</v>
      </c>
      <c r="M13" t="s">
        <v>102</v>
      </c>
      <c r="N13" t="s">
        <v>121</v>
      </c>
      <c r="O13" t="s">
        <v>74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G13">
        <v>0</v>
      </c>
      <c r="BH13">
        <v>1</v>
      </c>
      <c r="BI13">
        <v>2.5</v>
      </c>
      <c r="BJ13">
        <v>3.1</v>
      </c>
      <c r="BK13">
        <v>3.5</v>
      </c>
      <c r="BL13">
        <v>0</v>
      </c>
      <c r="BM13">
        <v>0</v>
      </c>
      <c r="BN13">
        <v>0</v>
      </c>
      <c r="BO13">
        <v>0</v>
      </c>
      <c r="BQ13" t="s">
        <v>140</v>
      </c>
      <c r="BS13" s="2">
        <v>43970</v>
      </c>
      <c r="BT13" s="3">
        <v>0.41319444444444442</v>
      </c>
      <c r="BU13" t="s">
        <v>141</v>
      </c>
      <c r="BV13" t="s">
        <v>77</v>
      </c>
      <c r="BW13" t="s">
        <v>85</v>
      </c>
      <c r="BX13" t="s">
        <v>142</v>
      </c>
      <c r="BY13">
        <v>15693.21</v>
      </c>
      <c r="BZ13" t="s">
        <v>143</v>
      </c>
      <c r="CC13" t="s">
        <v>102</v>
      </c>
      <c r="CD13">
        <v>46</v>
      </c>
      <c r="CE13" t="s">
        <v>76</v>
      </c>
      <c r="CI13">
        <v>1</v>
      </c>
      <c r="CJ13">
        <v>5</v>
      </c>
      <c r="CK13">
        <v>-1</v>
      </c>
      <c r="CL13" t="s">
        <v>77</v>
      </c>
    </row>
    <row r="14" spans="1:92" x14ac:dyDescent="0.25">
      <c r="A14" t="s">
        <v>106</v>
      </c>
      <c r="B14" t="s">
        <v>107</v>
      </c>
      <c r="C14" t="s">
        <v>72</v>
      </c>
      <c r="E14" t="str">
        <f>"009937273210"</f>
        <v>009937273210</v>
      </c>
      <c r="F14" s="2">
        <v>43976</v>
      </c>
      <c r="G14">
        <v>202011</v>
      </c>
      <c r="H14" t="s">
        <v>90</v>
      </c>
      <c r="I14" t="s">
        <v>91</v>
      </c>
      <c r="J14" t="s">
        <v>108</v>
      </c>
      <c r="K14" t="s">
        <v>73</v>
      </c>
      <c r="L14" t="s">
        <v>86</v>
      </c>
      <c r="M14" t="s">
        <v>87</v>
      </c>
      <c r="N14" t="s">
        <v>144</v>
      </c>
      <c r="O14" t="s">
        <v>74</v>
      </c>
      <c r="P14" t="str">
        <f>"NA                            "</f>
        <v xml:space="preserve">NA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0.84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42.71</v>
      </c>
      <c r="BM14">
        <v>6.41</v>
      </c>
      <c r="BN14">
        <v>49.12</v>
      </c>
      <c r="BO14">
        <v>49.12</v>
      </c>
      <c r="BQ14" t="s">
        <v>145</v>
      </c>
      <c r="BR14" t="s">
        <v>127</v>
      </c>
      <c r="BS14" s="2">
        <v>43977</v>
      </c>
      <c r="BT14" s="3">
        <v>0.47916666666666669</v>
      </c>
      <c r="BU14" t="s">
        <v>94</v>
      </c>
      <c r="BV14" t="s">
        <v>80</v>
      </c>
      <c r="BY14">
        <v>1200</v>
      </c>
      <c r="BZ14" t="s">
        <v>27</v>
      </c>
      <c r="CA14" t="s">
        <v>92</v>
      </c>
      <c r="CC14" t="s">
        <v>87</v>
      </c>
      <c r="CD14">
        <v>3610</v>
      </c>
      <c r="CE14" t="s">
        <v>76</v>
      </c>
      <c r="CF14" s="2">
        <v>43978</v>
      </c>
      <c r="CI14">
        <v>1</v>
      </c>
      <c r="CJ14">
        <v>1</v>
      </c>
      <c r="CK14">
        <v>21</v>
      </c>
      <c r="CL14" t="s">
        <v>77</v>
      </c>
    </row>
    <row r="15" spans="1:92" x14ac:dyDescent="0.25">
      <c r="A15" t="s">
        <v>106</v>
      </c>
      <c r="B15" t="s">
        <v>107</v>
      </c>
      <c r="C15" t="s">
        <v>72</v>
      </c>
      <c r="E15" t="str">
        <f>"029908381305"</f>
        <v>029908381305</v>
      </c>
      <c r="F15" s="2">
        <v>43977</v>
      </c>
      <c r="G15">
        <v>202011</v>
      </c>
      <c r="H15" t="s">
        <v>83</v>
      </c>
      <c r="I15" t="s">
        <v>84</v>
      </c>
      <c r="J15" t="s">
        <v>108</v>
      </c>
      <c r="K15" t="s">
        <v>73</v>
      </c>
      <c r="L15" t="s">
        <v>90</v>
      </c>
      <c r="M15" t="s">
        <v>91</v>
      </c>
      <c r="N15" t="s">
        <v>146</v>
      </c>
      <c r="O15" t="s">
        <v>88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1.57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G15">
        <v>0</v>
      </c>
      <c r="BH15">
        <v>1</v>
      </c>
      <c r="BI15">
        <v>0.2</v>
      </c>
      <c r="BJ15">
        <v>0.1</v>
      </c>
      <c r="BK15">
        <v>1</v>
      </c>
      <c r="BL15">
        <v>85.07</v>
      </c>
      <c r="BM15">
        <v>12.76</v>
      </c>
      <c r="BN15">
        <v>97.83</v>
      </c>
      <c r="BO15">
        <v>97.83</v>
      </c>
      <c r="BR15" t="s">
        <v>136</v>
      </c>
      <c r="BS15" s="2">
        <v>43978</v>
      </c>
      <c r="BT15" s="3">
        <v>0.32847222222222222</v>
      </c>
      <c r="BU15" t="s">
        <v>147</v>
      </c>
      <c r="BV15" t="s">
        <v>80</v>
      </c>
      <c r="BY15">
        <v>8350.1</v>
      </c>
      <c r="CC15" t="s">
        <v>91</v>
      </c>
      <c r="CD15">
        <v>2013</v>
      </c>
      <c r="CE15" t="s">
        <v>76</v>
      </c>
      <c r="CF15" s="2">
        <v>43979</v>
      </c>
      <c r="CI15">
        <v>1</v>
      </c>
      <c r="CJ15">
        <v>1</v>
      </c>
      <c r="CK15" t="s">
        <v>104</v>
      </c>
      <c r="CL15" t="s">
        <v>77</v>
      </c>
    </row>
    <row r="16" spans="1:92" x14ac:dyDescent="0.25">
      <c r="A16" t="s">
        <v>106</v>
      </c>
      <c r="B16" t="s">
        <v>107</v>
      </c>
      <c r="C16" t="s">
        <v>72</v>
      </c>
      <c r="E16" t="str">
        <f>"029908381306"</f>
        <v>029908381306</v>
      </c>
      <c r="F16" s="2">
        <v>43978</v>
      </c>
      <c r="G16">
        <v>202011</v>
      </c>
      <c r="H16" t="s">
        <v>83</v>
      </c>
      <c r="I16" t="s">
        <v>84</v>
      </c>
      <c r="J16" t="s">
        <v>108</v>
      </c>
      <c r="K16" t="s">
        <v>73</v>
      </c>
      <c r="L16" t="s">
        <v>90</v>
      </c>
      <c r="M16" t="s">
        <v>91</v>
      </c>
      <c r="N16" t="s">
        <v>120</v>
      </c>
      <c r="O16" t="s">
        <v>103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1.57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G16">
        <v>0</v>
      </c>
      <c r="BH16">
        <v>1</v>
      </c>
      <c r="BI16">
        <v>1</v>
      </c>
      <c r="BJ16">
        <v>1</v>
      </c>
      <c r="BK16">
        <v>1</v>
      </c>
      <c r="BL16">
        <v>80.069999999999993</v>
      </c>
      <c r="BM16">
        <v>12.01</v>
      </c>
      <c r="BN16">
        <v>92.08</v>
      </c>
      <c r="BO16">
        <v>92.08</v>
      </c>
      <c r="BR16" t="s">
        <v>136</v>
      </c>
      <c r="BS16" s="2">
        <v>43979</v>
      </c>
      <c r="BT16" s="3">
        <v>0.36180555555555555</v>
      </c>
      <c r="BU16" t="s">
        <v>148</v>
      </c>
      <c r="BV16" t="s">
        <v>80</v>
      </c>
      <c r="BY16">
        <v>4800</v>
      </c>
      <c r="BZ16" t="s">
        <v>27</v>
      </c>
      <c r="CC16" t="s">
        <v>91</v>
      </c>
      <c r="CD16">
        <v>2013</v>
      </c>
      <c r="CE16" t="s">
        <v>76</v>
      </c>
      <c r="CF16" s="2">
        <v>43980</v>
      </c>
      <c r="CI16">
        <v>1</v>
      </c>
      <c r="CJ16">
        <v>1</v>
      </c>
      <c r="CK16">
        <v>31</v>
      </c>
      <c r="CL16" t="s">
        <v>77</v>
      </c>
    </row>
    <row r="17" spans="1:90" x14ac:dyDescent="0.25">
      <c r="A17" t="s">
        <v>106</v>
      </c>
      <c r="B17" t="s">
        <v>107</v>
      </c>
      <c r="C17" t="s">
        <v>72</v>
      </c>
      <c r="E17" t="str">
        <f>"009938376764"</f>
        <v>009938376764</v>
      </c>
      <c r="F17" s="2">
        <v>43978</v>
      </c>
      <c r="G17">
        <v>202011</v>
      </c>
      <c r="H17" t="s">
        <v>90</v>
      </c>
      <c r="I17" t="s">
        <v>91</v>
      </c>
      <c r="J17" t="s">
        <v>108</v>
      </c>
      <c r="K17" t="s">
        <v>73</v>
      </c>
      <c r="L17" t="s">
        <v>78</v>
      </c>
      <c r="M17" t="s">
        <v>79</v>
      </c>
      <c r="N17" t="s">
        <v>149</v>
      </c>
      <c r="O17" t="s">
        <v>88</v>
      </c>
      <c r="P17" t="str">
        <f>"NA                            "</f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1.71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G17">
        <v>0</v>
      </c>
      <c r="BH17">
        <v>1</v>
      </c>
      <c r="BI17">
        <v>0.2</v>
      </c>
      <c r="BJ17">
        <v>0.7</v>
      </c>
      <c r="BK17">
        <v>1</v>
      </c>
      <c r="BL17">
        <v>92.42</v>
      </c>
      <c r="BM17">
        <v>13.86</v>
      </c>
      <c r="BN17">
        <v>106.28</v>
      </c>
      <c r="BO17">
        <v>106.28</v>
      </c>
      <c r="BQ17" t="s">
        <v>150</v>
      </c>
      <c r="BR17" t="s">
        <v>127</v>
      </c>
      <c r="BS17" t="s">
        <v>75</v>
      </c>
      <c r="BY17">
        <v>3506.88</v>
      </c>
      <c r="CC17" t="s">
        <v>79</v>
      </c>
      <c r="CD17">
        <v>6000</v>
      </c>
      <c r="CE17" t="s">
        <v>76</v>
      </c>
      <c r="CI17">
        <v>2</v>
      </c>
      <c r="CJ17" t="s">
        <v>75</v>
      </c>
      <c r="CK17" t="s">
        <v>95</v>
      </c>
      <c r="CL17" t="s">
        <v>77</v>
      </c>
    </row>
    <row r="18" spans="1:90" x14ac:dyDescent="0.25">
      <c r="A18" t="s">
        <v>106</v>
      </c>
      <c r="B18" t="s">
        <v>107</v>
      </c>
      <c r="C18" t="s">
        <v>72</v>
      </c>
      <c r="E18" t="str">
        <f>"029908381310"</f>
        <v>029908381310</v>
      </c>
      <c r="F18" s="2">
        <v>43979</v>
      </c>
      <c r="G18">
        <v>202011</v>
      </c>
      <c r="H18" t="s">
        <v>83</v>
      </c>
      <c r="I18" t="s">
        <v>84</v>
      </c>
      <c r="J18" t="s">
        <v>108</v>
      </c>
      <c r="K18" t="s">
        <v>73</v>
      </c>
      <c r="L18" t="s">
        <v>90</v>
      </c>
      <c r="M18" t="s">
        <v>91</v>
      </c>
      <c r="N18" t="s">
        <v>151</v>
      </c>
      <c r="O18" t="s">
        <v>74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0.84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G18">
        <v>0</v>
      </c>
      <c r="BH18">
        <v>1</v>
      </c>
      <c r="BI18">
        <v>1</v>
      </c>
      <c r="BJ18">
        <v>0.5</v>
      </c>
      <c r="BK18">
        <v>1</v>
      </c>
      <c r="BL18">
        <v>42.71</v>
      </c>
      <c r="BM18">
        <v>6.41</v>
      </c>
      <c r="BN18">
        <v>49.12</v>
      </c>
      <c r="BO18">
        <v>49.12</v>
      </c>
      <c r="BQ18" t="s">
        <v>152</v>
      </c>
      <c r="BR18" t="s">
        <v>136</v>
      </c>
      <c r="BS18" t="s">
        <v>75</v>
      </c>
      <c r="BV18" t="s">
        <v>77</v>
      </c>
      <c r="BY18">
        <v>2400</v>
      </c>
      <c r="BZ18" t="s">
        <v>27</v>
      </c>
      <c r="CC18" t="s">
        <v>91</v>
      </c>
      <c r="CD18">
        <v>2013</v>
      </c>
      <c r="CE18" t="s">
        <v>76</v>
      </c>
      <c r="CI18">
        <v>1</v>
      </c>
      <c r="CJ18" t="s">
        <v>75</v>
      </c>
      <c r="CK18">
        <v>21</v>
      </c>
      <c r="CL18" t="s">
        <v>77</v>
      </c>
    </row>
    <row r="19" spans="1:90" x14ac:dyDescent="0.25">
      <c r="A19" t="s">
        <v>106</v>
      </c>
      <c r="B19" t="s">
        <v>107</v>
      </c>
      <c r="C19" t="s">
        <v>72</v>
      </c>
      <c r="E19" t="str">
        <f>"029908382380"</f>
        <v>029908382380</v>
      </c>
      <c r="F19" s="2">
        <v>43979</v>
      </c>
      <c r="G19">
        <v>202011</v>
      </c>
      <c r="H19" t="s">
        <v>83</v>
      </c>
      <c r="I19" t="s">
        <v>84</v>
      </c>
      <c r="J19" t="s">
        <v>108</v>
      </c>
      <c r="K19" t="s">
        <v>73</v>
      </c>
      <c r="L19" t="s">
        <v>153</v>
      </c>
      <c r="M19" t="s">
        <v>154</v>
      </c>
      <c r="N19" t="s">
        <v>151</v>
      </c>
      <c r="O19" t="s">
        <v>103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1.18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60.06</v>
      </c>
      <c r="BM19">
        <v>9.01</v>
      </c>
      <c r="BN19">
        <v>69.069999999999993</v>
      </c>
      <c r="BO19">
        <v>69.069999999999993</v>
      </c>
      <c r="BQ19" t="s">
        <v>155</v>
      </c>
      <c r="BR19" t="s">
        <v>136</v>
      </c>
      <c r="BS19" s="2">
        <v>43980</v>
      </c>
      <c r="BT19" s="3">
        <v>0.52638888888888891</v>
      </c>
      <c r="BU19" t="s">
        <v>156</v>
      </c>
      <c r="BV19" t="s">
        <v>80</v>
      </c>
      <c r="BY19">
        <v>1200</v>
      </c>
      <c r="BZ19" t="s">
        <v>27</v>
      </c>
      <c r="CA19" t="s">
        <v>157</v>
      </c>
      <c r="CC19" t="s">
        <v>154</v>
      </c>
      <c r="CD19">
        <v>2940</v>
      </c>
      <c r="CE19" t="s">
        <v>76</v>
      </c>
      <c r="CI19">
        <v>1</v>
      </c>
      <c r="CJ19">
        <v>1</v>
      </c>
      <c r="CK19">
        <v>34</v>
      </c>
      <c r="CL19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2020-05-31T10:47:18Z</dcterms:created>
  <dcterms:modified xsi:type="dcterms:W3CDTF">2020-05-31T10:49:08Z</dcterms:modified>
</cp:coreProperties>
</file>