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251EF3D-66D9-47E6-B047-52AA5F5F39B9}" xr6:coauthVersionLast="47" xr6:coauthVersionMax="47" xr10:uidLastSave="{00000000-0000-0000-0000-000000000000}"/>
  <bookViews>
    <workbookView xWindow="28680" yWindow="-120" windowWidth="20730" windowHeight="11040" xr2:uid="{1C7F19B8-62E5-41B6-B134-9272124EC516}"/>
  </bookViews>
  <sheets>
    <sheet name="MOVE REPOR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7" i="1" l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<sst xmlns="http://schemas.openxmlformats.org/spreadsheetml/2006/main" count="1622" uniqueCount="388">
  <si>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</si>
  <si>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</si>
  <si>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</si>
  <si>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</si>
  <si>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</si>
  <si>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</si>
  <si>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</si>
  <si>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</si>
  <si>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</si>
  <si>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</si>
  <si>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</si>
  <si>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</si>
  <si>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</si>
  <si>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</si>
  <si>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</si>
  <si>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</si>
  <si>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</si>
  <si>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</si>
  <si>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</si>
  <si>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</si>
  <si>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</si>
  <si>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</si>
  <si>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</si>
  <si>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</si>
  <si>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</si>
  <si>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</si>
  <si>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</si>
  <si>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</si>
  <si>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</si>
  <si>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</si>
  <si>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</si>
  <si>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</si>
  <si>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</si>
  <si>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</si>
  <si>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</si>
  <si>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</si>
  <si>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</si>
  <si>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</si>
  <si>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</si>
  <si>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</si>
  <si>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</si>
  <si>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</si>
  <si>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</si>
  <si>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</si>
  <si>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</si>
  <si>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</si>
  <si>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</si>
  <si>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</si>
  <si>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</si>
  <si>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</si>
  <si>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</si>
  <si>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</si>
  <si>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</si>
  <si>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</si>
  <si>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</si>
  <si>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</si>
  <si>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</si>
  <si>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</si>
  <si>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</si>
  <si>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</si>
  <si>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</si>
  <si>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</si>
  <si>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</si>
  <si>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</si>
  <si>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</si>
  <si>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</si>
  <si>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</si>
  <si>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</si>
  <si>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</si>
  <si>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</si>
  <si>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</si>
  <si>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</si>
  <si>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</si>
  <si>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</si>
  <si>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</si>
  <si>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</si>
  <si>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</si>
  <si>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PRIONTEX                           </t>
  </si>
  <si>
    <t xml:space="preserve">                                   </t>
  </si>
  <si>
    <t>UMHLA</t>
  </si>
  <si>
    <t>UMHLANGA ROCKS</t>
  </si>
  <si>
    <t>ON1</t>
  </si>
  <si>
    <t>SUE</t>
  </si>
  <si>
    <t>SHAMIL</t>
  </si>
  <si>
    <t>?</t>
  </si>
  <si>
    <t>FUE / DOC</t>
  </si>
  <si>
    <t>PARCEL</t>
  </si>
  <si>
    <t>no</t>
  </si>
  <si>
    <t xml:space="preserve">AVI FIELD MARKETING                </t>
  </si>
  <si>
    <t>PORT3</t>
  </si>
  <si>
    <t>PORT ELIZABETH</t>
  </si>
  <si>
    <t>CHANTEL MYBURGH</t>
  </si>
  <si>
    <t>CANDICE</t>
  </si>
  <si>
    <t>Mary</t>
  </si>
  <si>
    <t>yes</t>
  </si>
  <si>
    <t>POD received from cell 0843582707 M</t>
  </si>
  <si>
    <t>PIET2</t>
  </si>
  <si>
    <t>PIETERSBURG</t>
  </si>
  <si>
    <t>PRETO</t>
  </si>
  <si>
    <t>PRETORIA</t>
  </si>
  <si>
    <t xml:space="preserve">AVI FIELD MARKETYING               </t>
  </si>
  <si>
    <t>DBC</t>
  </si>
  <si>
    <t>ANDRE MUNNIK</t>
  </si>
  <si>
    <t>AMU</t>
  </si>
  <si>
    <t>Sonay</t>
  </si>
  <si>
    <t>FUE / doc</t>
  </si>
  <si>
    <t>POD received from cell 0729919507 M</t>
  </si>
  <si>
    <t>VERWO</t>
  </si>
  <si>
    <t>CENTURION</t>
  </si>
  <si>
    <t xml:space="preserve">MIE                                </t>
  </si>
  <si>
    <t>ON2</t>
  </si>
  <si>
    <t>MIE</t>
  </si>
  <si>
    <t>mapula</t>
  </si>
  <si>
    <t>POD received from cell 0799731759 M</t>
  </si>
  <si>
    <t>MIDRA</t>
  </si>
  <si>
    <t>MIDRAND</t>
  </si>
  <si>
    <t>NELSP</t>
  </si>
  <si>
    <t>NELSPRUIT</t>
  </si>
  <si>
    <t xml:space="preserve">PROMENADE SHOPPING CENTRE          </t>
  </si>
  <si>
    <t>NA</t>
  </si>
  <si>
    <t>ANELIZE</t>
  </si>
  <si>
    <t>gugu</t>
  </si>
  <si>
    <t>POD received from cell 0712723821 M</t>
  </si>
  <si>
    <t>JOHAN</t>
  </si>
  <si>
    <t>JOHANNESBURG</t>
  </si>
  <si>
    <t xml:space="preserve">MASRHALLTOWN MEDICAL CENTRE        </t>
  </si>
  <si>
    <t>ANNELIZE</t>
  </si>
  <si>
    <t>khumbuzile</t>
  </si>
  <si>
    <t>POD received from cell 0826614802 M</t>
  </si>
  <si>
    <t>MOSSE</t>
  </si>
  <si>
    <t>MOSSEL BAY</t>
  </si>
  <si>
    <t xml:space="preserve">LIFE HEALTH CARE BAYVIEW           </t>
  </si>
  <si>
    <t>JOHAN GRACE</t>
  </si>
  <si>
    <t>ABDUL</t>
  </si>
  <si>
    <t>sandisa</t>
  </si>
  <si>
    <t>PIET1</t>
  </si>
  <si>
    <t>PIETERMARITZBURG</t>
  </si>
  <si>
    <t xml:space="preserve">SUE ADAMS                          </t>
  </si>
  <si>
    <t>PAARL</t>
  </si>
  <si>
    <t xml:space="preserve">Bill Mc Intosh                     </t>
  </si>
  <si>
    <t>Moses</t>
  </si>
  <si>
    <t>SUE ADMAS</t>
  </si>
  <si>
    <t>moses</t>
  </si>
  <si>
    <t>Driver late</t>
  </si>
  <si>
    <t>col</t>
  </si>
  <si>
    <t>POD received from cell 0732547403 M</t>
  </si>
  <si>
    <t>Flyer</t>
  </si>
  <si>
    <t xml:space="preserve">ELDIARO TRADERS PTY LTD PRIONT     </t>
  </si>
  <si>
    <t>NICO STRYDOM</t>
  </si>
  <si>
    <t>.</t>
  </si>
  <si>
    <t>Jacques</t>
  </si>
  <si>
    <t>POD received from cell 0639727870 M</t>
  </si>
  <si>
    <t xml:space="preserve">MIE SMART SCREEN                   </t>
  </si>
  <si>
    <t>MORNE SMITH</t>
  </si>
  <si>
    <t>MARY GROOTBOOM</t>
  </si>
  <si>
    <t>Brenda</t>
  </si>
  <si>
    <t xml:space="preserve">PRIONTEX SA                        </t>
  </si>
  <si>
    <t>LEON WESTON</t>
  </si>
  <si>
    <t>SKHUMBUZO</t>
  </si>
  <si>
    <t>colleen</t>
  </si>
  <si>
    <t>POD received from cell 0760754539 M</t>
  </si>
  <si>
    <t xml:space="preserve">AVI                                </t>
  </si>
  <si>
    <t>MARLON MANUAL</t>
  </si>
  <si>
    <t xml:space="preserve">methembe                      </t>
  </si>
  <si>
    <t xml:space="preserve">POD received from cell 0729564722 M     </t>
  </si>
  <si>
    <t xml:space="preserve">PRIONTEX MICROCLEAN                </t>
  </si>
  <si>
    <t>CARLA NICKY</t>
  </si>
  <si>
    <t>tshepiso</t>
  </si>
  <si>
    <t>POD received from cell 0833616148 M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</si>
  <si>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</si>
  <si>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</si>
  <si>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</si>
  <si>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</si>
  <si>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</si>
  <si>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</si>
  <si>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NONHLANHLA</t>
  </si>
  <si>
    <t>PHILLEMON</t>
  </si>
  <si>
    <t>nonhlanhla</t>
  </si>
  <si>
    <t>POD received from cell 0648984486 M</t>
  </si>
  <si>
    <t>NICKY CARLA</t>
  </si>
  <si>
    <t>Johannes</t>
  </si>
  <si>
    <t>POD received from cell 0789676329 M</t>
  </si>
  <si>
    <t>HILTO</t>
  </si>
  <si>
    <t>HILTON</t>
  </si>
  <si>
    <t xml:space="preserve">St Anne s Diocesan College         </t>
  </si>
  <si>
    <t>DURBA</t>
  </si>
  <si>
    <t>DURBAN</t>
  </si>
  <si>
    <t xml:space="preserve">National Brands Limited            </t>
  </si>
  <si>
    <t>Dinesh Wijeyawardane</t>
  </si>
  <si>
    <t>Reception or Mrs Esther Naicke</t>
  </si>
  <si>
    <t>fiona</t>
  </si>
  <si>
    <t>POD received from cell 0731123851 M</t>
  </si>
  <si>
    <t xml:space="preserve">PRIONTEX MICRON CLEAN              </t>
  </si>
  <si>
    <t>CARLA  NICKY</t>
  </si>
  <si>
    <t>Sylvia</t>
  </si>
  <si>
    <t>POD received from cell 0736337571 M</t>
  </si>
  <si>
    <t xml:space="preserve">ACOUSTEX (BLUTECH)                 </t>
  </si>
  <si>
    <t>ANDRE</t>
  </si>
  <si>
    <t>Denver</t>
  </si>
  <si>
    <t>POD received from cell 0684532031 M</t>
  </si>
  <si>
    <t>MAGS SUE SUGIE</t>
  </si>
  <si>
    <t>princess</t>
  </si>
  <si>
    <t>POD received from cell 0763784726 M</t>
  </si>
  <si>
    <t>ZIPHO</t>
  </si>
  <si>
    <t>phummy</t>
  </si>
  <si>
    <t>POD received from cell 0744435413 M</t>
  </si>
  <si>
    <t>ZIYAAD</t>
  </si>
  <si>
    <t>CHARLES</t>
  </si>
  <si>
    <t>Valencia</t>
  </si>
  <si>
    <t xml:space="preserve">PRIONTEX DBN                       </t>
  </si>
  <si>
    <t>MAGS SUE</t>
  </si>
  <si>
    <t xml:space="preserve"> </t>
  </si>
  <si>
    <t xml:space="preserve">PAGRON SA                          </t>
  </si>
  <si>
    <t>RAINIER ESTERHUIZEN</t>
  </si>
  <si>
    <t>Rainier</t>
  </si>
  <si>
    <t>POD received from cell 0658988096 M</t>
  </si>
  <si>
    <t xml:space="preserve">national rands jhb                 </t>
  </si>
  <si>
    <t>pctunia m</t>
  </si>
  <si>
    <t>mbuelo</t>
  </si>
  <si>
    <t>methembe</t>
  </si>
  <si>
    <t>POD received from cell 0729564722 M</t>
  </si>
  <si>
    <t xml:space="preserve">AVI LTD                            </t>
  </si>
  <si>
    <t>PRISHA PILLAY</t>
  </si>
  <si>
    <t xml:space="preserve">national brands ltd                </t>
  </si>
  <si>
    <t>RANDB</t>
  </si>
  <si>
    <t>RANDBURG</t>
  </si>
  <si>
    <t xml:space="preserve">i   m smit (pty)ltd                </t>
  </si>
  <si>
    <t>natash</t>
  </si>
  <si>
    <t>dinesh</t>
  </si>
  <si>
    <t>m wood</t>
  </si>
  <si>
    <t>POD received from cell 0797027751 M</t>
  </si>
  <si>
    <t>GEORG</t>
  </si>
  <si>
    <t>GEORGE</t>
  </si>
  <si>
    <t>CHANTEL MYBURG</t>
  </si>
  <si>
    <t>TANYA HARTMAN</t>
  </si>
  <si>
    <t>ROBIN</t>
  </si>
  <si>
    <t>mbali</t>
  </si>
  <si>
    <t>Appointment required</t>
  </si>
  <si>
    <t>COL</t>
  </si>
  <si>
    <t xml:space="preserve">ELDIARIO TRADNG T A PRIONTEX       </t>
  </si>
  <si>
    <t>NICO</t>
  </si>
  <si>
    <t xml:space="preserve">Jacques                       </t>
  </si>
  <si>
    <t xml:space="preserve">POD received from cell 0639727870 M     </t>
  </si>
  <si>
    <t>SIKELWA</t>
  </si>
  <si>
    <t xml:space="preserve">ELDIARIO TRADERS T A PRIONTEX      </t>
  </si>
  <si>
    <t xml:space="preserve">BAYVIEW PVT HOSP                   </t>
  </si>
  <si>
    <t>JOHAN GREEFF</t>
  </si>
  <si>
    <t>Yvonne</t>
  </si>
  <si>
    <t xml:space="preserve">PRIONTEX JHB                       </t>
  </si>
  <si>
    <t>IZAAK VERMOOTEN</t>
  </si>
  <si>
    <t>SINDI</t>
  </si>
  <si>
    <t xml:space="preserve">NATIONAL BRANDS                    </t>
  </si>
  <si>
    <t>PETUNIA MASUMBUKA</t>
  </si>
  <si>
    <t>MBULELO</t>
  </si>
  <si>
    <t>Michael</t>
  </si>
  <si>
    <t>SHAMIL BEGG</t>
  </si>
  <si>
    <t>JERRY</t>
  </si>
  <si>
    <t>Colleen</t>
  </si>
  <si>
    <t>jam</t>
  </si>
  <si>
    <t xml:space="preserve">KLYDON PTY LTD                     </t>
  </si>
  <si>
    <t>DIETHER ERNST</t>
  </si>
  <si>
    <t>Diether</t>
  </si>
  <si>
    <t>POD received from cell 0723623160 M</t>
  </si>
  <si>
    <t>BRAKP</t>
  </si>
  <si>
    <t>BRAKPAN</t>
  </si>
  <si>
    <t xml:space="preserve">GV Transport                       </t>
  </si>
  <si>
    <t xml:space="preserve">Marion Rawson                      </t>
  </si>
  <si>
    <t xml:space="preserve">Marion </t>
  </si>
  <si>
    <t>Linda - Office</t>
  </si>
  <si>
    <t>Mr R I Rawson</t>
  </si>
  <si>
    <t>Late linehaul</t>
  </si>
  <si>
    <t>sha</t>
  </si>
  <si>
    <t>POD received from cell 0784468189 M</t>
  </si>
  <si>
    <t xml:space="preserve">Flyer </t>
  </si>
  <si>
    <t xml:space="preserve">ATLANTIC SEABOARD MEDICAL CEN      </t>
  </si>
  <si>
    <t>DR PARKEN</t>
  </si>
  <si>
    <t>Bad address</t>
  </si>
  <si>
    <t>SYSTEM</t>
  </si>
  <si>
    <t xml:space="preserve">NTOMBI                             </t>
  </si>
  <si>
    <t>PETER</t>
  </si>
  <si>
    <t>paaine</t>
  </si>
  <si>
    <t>Late Linehaul Delayed Beyond Skynet Control</t>
  </si>
  <si>
    <t>UAT</t>
  </si>
  <si>
    <t>POD received from cell 0659756866 M</t>
  </si>
  <si>
    <t xml:space="preserve">MAZARS HOUSE                       </t>
  </si>
  <si>
    <t>BIKIWE NGCUKUVA</t>
  </si>
  <si>
    <t>Lana</t>
  </si>
  <si>
    <t>POD received from cell 0607360100 M</t>
  </si>
  <si>
    <t>EAST</t>
  </si>
  <si>
    <t>EAST LONDON</t>
  </si>
  <si>
    <t>MARY</t>
  </si>
  <si>
    <t>LEON</t>
  </si>
  <si>
    <t>CARLA EDGE EUGENE</t>
  </si>
  <si>
    <t xml:space="preserve">PRIONTEX DURBAN                    </t>
  </si>
  <si>
    <t>WELKO</t>
  </si>
  <si>
    <t>WELKOM</t>
  </si>
  <si>
    <t xml:space="preserve">MEDICLINIC WELKOM                  </t>
  </si>
  <si>
    <t>CHARNE LEE COETLER</t>
  </si>
  <si>
    <t xml:space="preserve">PRIONTEX PORT ELIZABETH            </t>
  </si>
  <si>
    <t>SUE MAGS</t>
  </si>
  <si>
    <t>CARLA</t>
  </si>
  <si>
    <t xml:space="preserve">MEDICLINIC                         </t>
  </si>
  <si>
    <t>JO VAN DER SPUY</t>
  </si>
  <si>
    <t>CJ V D SPUY</t>
  </si>
  <si>
    <t>POD received from cell 0721907913 M</t>
  </si>
  <si>
    <t>Godfrey</t>
  </si>
  <si>
    <t xml:space="preserve">PROINTEX CPT                       </t>
  </si>
  <si>
    <t>DERALLE</t>
  </si>
  <si>
    <t>Nobabalo</t>
  </si>
  <si>
    <t>Consignee not available)</t>
  </si>
  <si>
    <t>BLOE1</t>
  </si>
  <si>
    <t>BLOEMFONTEIN</t>
  </si>
  <si>
    <t xml:space="preserve">AVI FIELD MARKETING-FREE STATE     </t>
  </si>
  <si>
    <t xml:space="preserve">SMART SCREEN                       </t>
  </si>
  <si>
    <t>NICOLYNN</t>
  </si>
  <si>
    <t>brenda</t>
  </si>
  <si>
    <t>michael</t>
  </si>
  <si>
    <t>amt</t>
  </si>
  <si>
    <t>POD received from cell 0749143480 M</t>
  </si>
  <si>
    <t xml:space="preserve">MAZARS COMPANY SECRETARIAL         </t>
  </si>
  <si>
    <t>BUKIWE NGCUKUVA</t>
  </si>
  <si>
    <t>POD received from cell 0682420032 M</t>
  </si>
  <si>
    <t>STEL2</t>
  </si>
  <si>
    <t>STELLENBOSCH</t>
  </si>
  <si>
    <t xml:space="preserve">DRAGONFLY AEROSPACE                </t>
  </si>
  <si>
    <t>NATALIE KING</t>
  </si>
  <si>
    <t>almare</t>
  </si>
  <si>
    <t>POD received from cell 0671056183 M</t>
  </si>
  <si>
    <t xml:space="preserve">ELDIARO TRADERS T A PRIONTEX       </t>
  </si>
  <si>
    <t>Nico</t>
  </si>
  <si>
    <t xml:space="preserve">SIGNED                        </t>
  </si>
  <si>
    <t xml:space="preserve">                                        </t>
  </si>
  <si>
    <t>phumy</t>
  </si>
  <si>
    <t>POD received from cell 0634077877 M</t>
  </si>
  <si>
    <t xml:space="preserve">PRIONTEX MICRONCLEAN               </t>
  </si>
  <si>
    <t>ntobeko</t>
  </si>
  <si>
    <t xml:space="preserve">AVI FIELD MARKERTING               </t>
  </si>
  <si>
    <t>NONIE</t>
  </si>
  <si>
    <t>valencia</t>
  </si>
  <si>
    <t>KELLY MCNEILL</t>
  </si>
  <si>
    <t xml:space="preserve">AVI NATIONAL BRANDS LTD            </t>
  </si>
  <si>
    <t>STANF</t>
  </si>
  <si>
    <t>STANDFORD</t>
  </si>
  <si>
    <t xml:space="preserve">I   J LIMITED                      </t>
  </si>
  <si>
    <t>TEGAN</t>
  </si>
  <si>
    <t>RUUEN</t>
  </si>
  <si>
    <t>fezekile</t>
  </si>
  <si>
    <t>POD received from cell 0737748150 M</t>
  </si>
  <si>
    <t>INNO</t>
  </si>
  <si>
    <t>fezikile</t>
  </si>
  <si>
    <t>SARAH BRAUN</t>
  </si>
  <si>
    <t xml:space="preserve">phummy                        </t>
  </si>
  <si>
    <t xml:space="preserve">POD received from cell 0744435413 M     </t>
  </si>
  <si>
    <t xml:space="preserve">LIMPOPO MEDICLINIC PHARMACY        </t>
  </si>
  <si>
    <t>CAROL</t>
  </si>
  <si>
    <t>Thabo</t>
  </si>
  <si>
    <t>POD received from cell 0785331999 M</t>
  </si>
  <si>
    <t xml:space="preserve">FAGRON                             </t>
  </si>
  <si>
    <t>MICHAL GEORGE</t>
  </si>
  <si>
    <t>viktoria</t>
  </si>
  <si>
    <t>POD received from cell 0769347056 M</t>
  </si>
  <si>
    <t xml:space="preserve">AVI FIELD MATKETING INLAND WES     </t>
  </si>
  <si>
    <t>VALENTIA MAOROPA</t>
  </si>
  <si>
    <t>AVI fm ofs</t>
  </si>
  <si>
    <t>POD received from cell 0645475715 M</t>
  </si>
  <si>
    <t xml:space="preserve">AVIL FM                            </t>
  </si>
  <si>
    <t>VALETIA MOROPA</t>
  </si>
  <si>
    <t>PHILISIWE</t>
  </si>
  <si>
    <t>POD received from cell 0748410312 M</t>
  </si>
  <si>
    <t>NIVASHNIE</t>
  </si>
  <si>
    <t>VALENKIA MAROPA</t>
  </si>
  <si>
    <t>nxasana</t>
  </si>
  <si>
    <t>POD received from cell 0683536748 M</t>
  </si>
  <si>
    <t xml:space="preserve">ATM SOLUTIONS                      </t>
  </si>
  <si>
    <t xml:space="preserve">AVI FM EL                          </t>
  </si>
  <si>
    <t>SHIREEN BASTERAN</t>
  </si>
  <si>
    <t>VALEKIA MOTOPA</t>
  </si>
  <si>
    <t xml:space="preserve">EAST LONDON EYE HOSP               </t>
  </si>
  <si>
    <t>JO-ANNE HULLEY</t>
  </si>
  <si>
    <t>chris</t>
  </si>
  <si>
    <t>POD received from cell 0681147856 M</t>
  </si>
  <si>
    <t>D Ernst</t>
  </si>
  <si>
    <t xml:space="preserve">ALTIS BIOLOGICS                    </t>
  </si>
  <si>
    <t>ZANIA GABRIELLE</t>
  </si>
  <si>
    <t>A Malisa</t>
  </si>
  <si>
    <t xml:space="preserve">INDIGO                             </t>
  </si>
  <si>
    <t>CANDICE MURISON</t>
  </si>
  <si>
    <t>bulelani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</si>
</sst>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E37D0-C42B-420C-90B0-D14606F7A106}">
  <dimension ref="A1:CN77"/>
  <sheetViews>
    <sheetView tabSelected="1" workbookViewId="0">
      <selection activeCell="A2" sqref="A2:A77"/>
    </sheetView>
  </sheetViews>
  <sheetFormatPr defaultRowHeight="14.4" x14ac:dyDescent="0.3"/>
  <cols>
    <col min="5" max="5" width="15.109375" bestFit="1" customWidth="1"/>
    <col min="6" max="6" width="10.5546875" bestFit="1" customWidth="1"/>
    <col min="16" max="16" width="31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"009942380818"</f>
        <v>009942380818</v>
      </c>
      <c r="F2" s="3">
        <v>44740</v>
      </c>
      <c r="G2">
        <v>202303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"DURBAN                        "</f>
        <v xml:space="preserve">DURBAN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669.13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16.600000000000001</v>
      </c>
      <c r="BJ2">
        <v>49.9</v>
      </c>
      <c r="BK2">
        <v>50</v>
      </c>
      <c r="BL2">
        <v>1757.15</v>
      </c>
      <c r="BM2">
        <v>263.57</v>
      </c>
      <c r="BN2">
        <v>2020.72</v>
      </c>
      <c r="BO2">
        <v>2020.72</v>
      </c>
      <c r="BQ2" t="s">
        <v>82</v>
      </c>
      <c r="BR2" t="s">
        <v>83</v>
      </c>
      <c r="BS2" t="s">
        <v>84</v>
      </c>
      <c r="BY2">
        <v>249382.64</v>
      </c>
      <c r="BZ2" t="s">
        <v>85</v>
      </c>
      <c r="CC2" t="s">
        <v>80</v>
      </c>
      <c r="CD2">
        <v>4300</v>
      </c>
      <c r="CE2" t="s">
        <v>86</v>
      </c>
      <c r="CI2">
        <v>1</v>
      </c>
      <c r="CJ2" t="s">
        <v>84</v>
      </c>
      <c r="CK2">
        <v>21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"009940641897"</f>
        <v>009940641897</v>
      </c>
      <c r="F3" s="3">
        <v>44740</v>
      </c>
      <c r="G3">
        <v>202303</v>
      </c>
      <c r="H3" t="s">
        <v>75</v>
      </c>
      <c r="I3" t="s">
        <v>76</v>
      </c>
      <c r="J3" t="s">
        <v>88</v>
      </c>
      <c r="K3" t="s">
        <v>78</v>
      </c>
      <c r="L3" t="s">
        <v>89</v>
      </c>
      <c r="M3" t="s">
        <v>90</v>
      </c>
      <c r="N3" t="s">
        <v>88</v>
      </c>
      <c r="O3" t="s">
        <v>81</v>
      </c>
      <c r="P3" t="str">
        <f>"11942270FM                    "</f>
        <v xml:space="preserve">11942270FM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93.69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5.4</v>
      </c>
      <c r="BJ3">
        <v>6.8</v>
      </c>
      <c r="BK3">
        <v>7</v>
      </c>
      <c r="BL3">
        <v>246.03</v>
      </c>
      <c r="BM3">
        <v>36.9</v>
      </c>
      <c r="BN3">
        <v>282.93</v>
      </c>
      <c r="BO3">
        <v>282.93</v>
      </c>
      <c r="BQ3" t="s">
        <v>91</v>
      </c>
      <c r="BR3" t="s">
        <v>92</v>
      </c>
      <c r="BS3" s="3">
        <v>44741</v>
      </c>
      <c r="BT3" s="4">
        <v>0.3979166666666667</v>
      </c>
      <c r="BU3" t="s">
        <v>93</v>
      </c>
      <c r="BV3" t="s">
        <v>94</v>
      </c>
      <c r="BY3">
        <v>33936</v>
      </c>
      <c r="BZ3" t="s">
        <v>85</v>
      </c>
      <c r="CA3" t="s">
        <v>95</v>
      </c>
      <c r="CC3" t="s">
        <v>90</v>
      </c>
      <c r="CD3">
        <v>6055</v>
      </c>
      <c r="CE3" t="s">
        <v>86</v>
      </c>
      <c r="CF3" s="3">
        <v>44741</v>
      </c>
      <c r="CI3">
        <v>1</v>
      </c>
      <c r="CJ3">
        <v>1</v>
      </c>
      <c r="CK3">
        <v>21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"009940845632"</f>
        <v>009940845632</v>
      </c>
      <c r="F4" s="3">
        <v>44740</v>
      </c>
      <c r="G4">
        <v>202303</v>
      </c>
      <c r="H4" t="s">
        <v>96</v>
      </c>
      <c r="I4" t="s">
        <v>97</v>
      </c>
      <c r="J4" t="s">
        <v>88</v>
      </c>
      <c r="K4" t="s">
        <v>78</v>
      </c>
      <c r="L4" t="s">
        <v>98</v>
      </c>
      <c r="M4" t="s">
        <v>99</v>
      </c>
      <c r="N4" t="s">
        <v>100</v>
      </c>
      <c r="O4" t="s">
        <v>101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51.78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141.22999999999999</v>
      </c>
      <c r="BM4">
        <v>21.18</v>
      </c>
      <c r="BN4">
        <v>162.41</v>
      </c>
      <c r="BO4">
        <v>162.41</v>
      </c>
      <c r="BQ4" t="s">
        <v>102</v>
      </c>
      <c r="BR4" t="s">
        <v>103</v>
      </c>
      <c r="BS4" s="3">
        <v>44741</v>
      </c>
      <c r="BT4" s="4">
        <v>0.60972222222222217</v>
      </c>
      <c r="BU4" t="s">
        <v>104</v>
      </c>
      <c r="BV4" t="s">
        <v>94</v>
      </c>
      <c r="BY4">
        <v>1200</v>
      </c>
      <c r="BZ4" t="s">
        <v>105</v>
      </c>
      <c r="CA4" t="s">
        <v>106</v>
      </c>
      <c r="CC4" t="s">
        <v>99</v>
      </c>
      <c r="CD4">
        <v>200</v>
      </c>
      <c r="CE4" t="s">
        <v>86</v>
      </c>
      <c r="CF4" s="3">
        <v>44741</v>
      </c>
      <c r="CI4">
        <v>1</v>
      </c>
      <c r="CJ4">
        <v>1</v>
      </c>
      <c r="CK4">
        <v>41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"009940641895"</f>
        <v>009940641895</v>
      </c>
      <c r="F5" s="3">
        <v>44740</v>
      </c>
      <c r="G5">
        <v>202303</v>
      </c>
      <c r="H5" t="s">
        <v>75</v>
      </c>
      <c r="I5" t="s">
        <v>76</v>
      </c>
      <c r="J5" t="s">
        <v>88</v>
      </c>
      <c r="K5" t="s">
        <v>78</v>
      </c>
      <c r="L5" t="s">
        <v>107</v>
      </c>
      <c r="M5" t="s">
        <v>108</v>
      </c>
      <c r="N5" t="s">
        <v>109</v>
      </c>
      <c r="O5" t="s">
        <v>110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50.21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0.1</v>
      </c>
      <c r="BJ5">
        <v>0.2</v>
      </c>
      <c r="BK5">
        <v>1</v>
      </c>
      <c r="BL5">
        <v>131.85</v>
      </c>
      <c r="BM5">
        <v>19.78</v>
      </c>
      <c r="BN5">
        <v>151.63</v>
      </c>
      <c r="BO5">
        <v>151.63</v>
      </c>
      <c r="BQ5" t="s">
        <v>111</v>
      </c>
      <c r="BR5" t="s">
        <v>92</v>
      </c>
      <c r="BS5" s="3">
        <v>44741</v>
      </c>
      <c r="BT5" s="4">
        <v>0.4236111111111111</v>
      </c>
      <c r="BU5" t="s">
        <v>112</v>
      </c>
      <c r="BV5" t="s">
        <v>94</v>
      </c>
      <c r="BY5">
        <v>787.5</v>
      </c>
      <c r="BZ5" t="s">
        <v>105</v>
      </c>
      <c r="CA5" t="s">
        <v>113</v>
      </c>
      <c r="CC5" t="s">
        <v>108</v>
      </c>
      <c r="CD5">
        <v>157</v>
      </c>
      <c r="CE5" t="s">
        <v>86</v>
      </c>
      <c r="CF5" s="3">
        <v>44741</v>
      </c>
      <c r="CI5">
        <v>1</v>
      </c>
      <c r="CJ5">
        <v>1</v>
      </c>
      <c r="CK5">
        <v>31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"009941312009"</f>
        <v>009941312009</v>
      </c>
      <c r="F6" s="3">
        <v>44741</v>
      </c>
      <c r="G6">
        <v>202303</v>
      </c>
      <c r="H6" t="s">
        <v>114</v>
      </c>
      <c r="I6" t="s">
        <v>115</v>
      </c>
      <c r="J6" t="s">
        <v>77</v>
      </c>
      <c r="K6" t="s">
        <v>78</v>
      </c>
      <c r="L6" t="s">
        <v>116</v>
      </c>
      <c r="M6" t="s">
        <v>117</v>
      </c>
      <c r="N6" t="s">
        <v>118</v>
      </c>
      <c r="O6" t="s">
        <v>101</v>
      </c>
      <c r="P6" t="str">
        <f>"JNX0216690727                 "</f>
        <v xml:space="preserve">JNX0216690727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60.32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14.3</v>
      </c>
      <c r="BJ6">
        <v>18.2</v>
      </c>
      <c r="BK6">
        <v>19</v>
      </c>
      <c r="BL6">
        <v>163.65</v>
      </c>
      <c r="BM6">
        <v>24.55</v>
      </c>
      <c r="BN6">
        <v>188.2</v>
      </c>
      <c r="BO6">
        <v>188.2</v>
      </c>
      <c r="BQ6" t="s">
        <v>119</v>
      </c>
      <c r="BR6" t="s">
        <v>120</v>
      </c>
      <c r="BS6" s="3">
        <v>44742</v>
      </c>
      <c r="BT6" s="4">
        <v>0.3979166666666667</v>
      </c>
      <c r="BU6" t="s">
        <v>121</v>
      </c>
      <c r="BV6" t="s">
        <v>94</v>
      </c>
      <c r="BY6">
        <v>90783.26</v>
      </c>
      <c r="BZ6" t="s">
        <v>105</v>
      </c>
      <c r="CA6" t="s">
        <v>122</v>
      </c>
      <c r="CC6" t="s">
        <v>117</v>
      </c>
      <c r="CD6">
        <v>1201</v>
      </c>
      <c r="CE6" t="s">
        <v>86</v>
      </c>
      <c r="CI6">
        <v>1</v>
      </c>
      <c r="CJ6">
        <v>1</v>
      </c>
      <c r="CK6">
        <v>41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"009941312008"</f>
        <v>009941312008</v>
      </c>
      <c r="F7" s="3">
        <v>44741</v>
      </c>
      <c r="G7">
        <v>202303</v>
      </c>
      <c r="H7" t="s">
        <v>114</v>
      </c>
      <c r="I7" t="s">
        <v>115</v>
      </c>
      <c r="J7" t="s">
        <v>77</v>
      </c>
      <c r="K7" t="s">
        <v>78</v>
      </c>
      <c r="L7" t="s">
        <v>123</v>
      </c>
      <c r="M7" t="s">
        <v>124</v>
      </c>
      <c r="N7" t="s">
        <v>125</v>
      </c>
      <c r="O7" t="s">
        <v>101</v>
      </c>
      <c r="P7" t="str">
        <f>"JNX0216681649-1               "</f>
        <v xml:space="preserve">JNX0216681649-1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43.46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10</v>
      </c>
      <c r="BJ7">
        <v>17.3</v>
      </c>
      <c r="BK7">
        <v>18</v>
      </c>
      <c r="BL7">
        <v>119.38</v>
      </c>
      <c r="BM7">
        <v>17.91</v>
      </c>
      <c r="BN7">
        <v>137.29</v>
      </c>
      <c r="BO7">
        <v>137.29</v>
      </c>
      <c r="BQ7" t="s">
        <v>119</v>
      </c>
      <c r="BR7" t="s">
        <v>126</v>
      </c>
      <c r="BS7" s="3">
        <v>44742</v>
      </c>
      <c r="BT7" s="4">
        <v>0.37986111111111115</v>
      </c>
      <c r="BU7" t="s">
        <v>127</v>
      </c>
      <c r="BV7" t="s">
        <v>94</v>
      </c>
      <c r="BY7">
        <v>86356.94</v>
      </c>
      <c r="BZ7" t="s">
        <v>105</v>
      </c>
      <c r="CA7" t="s">
        <v>128</v>
      </c>
      <c r="CC7" t="s">
        <v>124</v>
      </c>
      <c r="CD7">
        <v>2000</v>
      </c>
      <c r="CE7" t="s">
        <v>86</v>
      </c>
      <c r="CI7">
        <v>1</v>
      </c>
      <c r="CJ7">
        <v>1</v>
      </c>
      <c r="CK7">
        <v>42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"009942380846"</f>
        <v>009942380846</v>
      </c>
      <c r="F8" s="3">
        <v>44713</v>
      </c>
      <c r="G8">
        <v>202303</v>
      </c>
      <c r="H8" t="s">
        <v>75</v>
      </c>
      <c r="I8" t="s">
        <v>76</v>
      </c>
      <c r="J8" t="s">
        <v>77</v>
      </c>
      <c r="K8" t="s">
        <v>78</v>
      </c>
      <c r="L8" t="s">
        <v>129</v>
      </c>
      <c r="M8" t="s">
        <v>130</v>
      </c>
      <c r="N8" t="s">
        <v>131</v>
      </c>
      <c r="O8" t="s">
        <v>101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211.15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31.9</v>
      </c>
      <c r="BJ8">
        <v>51.3</v>
      </c>
      <c r="BK8">
        <v>52</v>
      </c>
      <c r="BL8">
        <v>559.74</v>
      </c>
      <c r="BM8">
        <v>83.96</v>
      </c>
      <c r="BN8">
        <v>643.70000000000005</v>
      </c>
      <c r="BO8">
        <v>643.70000000000005</v>
      </c>
      <c r="BQ8" t="s">
        <v>132</v>
      </c>
      <c r="BR8" t="s">
        <v>133</v>
      </c>
      <c r="BS8" s="3">
        <v>44714</v>
      </c>
      <c r="BT8" s="4">
        <v>0.46527777777777773</v>
      </c>
      <c r="BU8" t="s">
        <v>134</v>
      </c>
      <c r="BV8" t="s">
        <v>94</v>
      </c>
      <c r="BY8">
        <v>256576.35</v>
      </c>
      <c r="BZ8" t="s">
        <v>105</v>
      </c>
      <c r="CA8">
        <v>9941162836</v>
      </c>
      <c r="CC8" t="s">
        <v>130</v>
      </c>
      <c r="CD8">
        <v>6500</v>
      </c>
      <c r="CE8" t="s">
        <v>86</v>
      </c>
      <c r="CF8" s="3">
        <v>44715</v>
      </c>
      <c r="CI8">
        <v>1</v>
      </c>
      <c r="CJ8">
        <v>1</v>
      </c>
      <c r="CK8">
        <v>43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"080010495188"</f>
        <v>080010495188</v>
      </c>
      <c r="F9" s="3">
        <v>44714</v>
      </c>
      <c r="G9">
        <v>202303</v>
      </c>
      <c r="H9" t="s">
        <v>135</v>
      </c>
      <c r="I9" t="s">
        <v>136</v>
      </c>
      <c r="J9" t="s">
        <v>137</v>
      </c>
      <c r="K9" t="s">
        <v>78</v>
      </c>
      <c r="L9" t="s">
        <v>138</v>
      </c>
      <c r="M9" t="s">
        <v>138</v>
      </c>
      <c r="N9" t="s">
        <v>139</v>
      </c>
      <c r="O9" t="s">
        <v>81</v>
      </c>
      <c r="P9" t="str">
        <f>"c                             "</f>
        <v xml:space="preserve">c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51.88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0.9</v>
      </c>
      <c r="BK9">
        <v>1</v>
      </c>
      <c r="BL9">
        <v>136.24</v>
      </c>
      <c r="BM9">
        <v>20.440000000000001</v>
      </c>
      <c r="BN9">
        <v>156.68</v>
      </c>
      <c r="BO9">
        <v>156.68</v>
      </c>
      <c r="BP9" t="s">
        <v>84</v>
      </c>
      <c r="BQ9" t="s">
        <v>140</v>
      </c>
      <c r="BR9" t="s">
        <v>141</v>
      </c>
      <c r="BS9" s="3">
        <v>44718</v>
      </c>
      <c r="BT9" s="4">
        <v>0.6069444444444444</v>
      </c>
      <c r="BU9" t="s">
        <v>142</v>
      </c>
      <c r="BV9" t="s">
        <v>87</v>
      </c>
      <c r="BW9" t="s">
        <v>143</v>
      </c>
      <c r="BX9" t="s">
        <v>144</v>
      </c>
      <c r="BY9">
        <v>4500</v>
      </c>
      <c r="BZ9" t="s">
        <v>85</v>
      </c>
      <c r="CA9" t="s">
        <v>145</v>
      </c>
      <c r="CC9" t="s">
        <v>138</v>
      </c>
      <c r="CD9">
        <v>7646</v>
      </c>
      <c r="CE9" t="s">
        <v>146</v>
      </c>
      <c r="CF9" s="3">
        <v>44719</v>
      </c>
      <c r="CI9">
        <v>1</v>
      </c>
      <c r="CJ9">
        <v>2</v>
      </c>
      <c r="CK9">
        <v>23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"009942380854"</f>
        <v>009942380854</v>
      </c>
      <c r="F10" s="3">
        <v>44713</v>
      </c>
      <c r="G10">
        <v>202303</v>
      </c>
      <c r="H10" t="s">
        <v>75</v>
      </c>
      <c r="I10" t="s">
        <v>76</v>
      </c>
      <c r="J10" t="s">
        <v>77</v>
      </c>
      <c r="K10" t="s">
        <v>78</v>
      </c>
      <c r="L10" t="s">
        <v>89</v>
      </c>
      <c r="M10" t="s">
        <v>90</v>
      </c>
      <c r="N10" t="s">
        <v>147</v>
      </c>
      <c r="O10" t="s">
        <v>101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58.19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10.199999999999999</v>
      </c>
      <c r="BJ10">
        <v>17.5</v>
      </c>
      <c r="BK10">
        <v>18</v>
      </c>
      <c r="BL10">
        <v>158.05000000000001</v>
      </c>
      <c r="BM10">
        <v>23.71</v>
      </c>
      <c r="BN10">
        <v>181.76</v>
      </c>
      <c r="BO10">
        <v>181.76</v>
      </c>
      <c r="BQ10" t="s">
        <v>148</v>
      </c>
      <c r="BR10" t="s">
        <v>149</v>
      </c>
      <c r="BS10" s="3">
        <v>44715</v>
      </c>
      <c r="BT10" s="4">
        <v>0.4513888888888889</v>
      </c>
      <c r="BU10" t="s">
        <v>150</v>
      </c>
      <c r="BV10" t="s">
        <v>94</v>
      </c>
      <c r="BY10">
        <v>87530.63</v>
      </c>
      <c r="BZ10" t="s">
        <v>105</v>
      </c>
      <c r="CA10" t="s">
        <v>151</v>
      </c>
      <c r="CC10" t="s">
        <v>90</v>
      </c>
      <c r="CD10">
        <v>6001</v>
      </c>
      <c r="CE10" t="s">
        <v>86</v>
      </c>
      <c r="CF10" s="3">
        <v>44715</v>
      </c>
      <c r="CI10">
        <v>2</v>
      </c>
      <c r="CJ10">
        <v>2</v>
      </c>
      <c r="CK10">
        <v>41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"009941578724"</f>
        <v>009941578724</v>
      </c>
      <c r="F11" s="3">
        <v>44714</v>
      </c>
      <c r="G11">
        <v>202303</v>
      </c>
      <c r="H11" t="s">
        <v>89</v>
      </c>
      <c r="I11" t="s">
        <v>90</v>
      </c>
      <c r="J11" t="s">
        <v>88</v>
      </c>
      <c r="K11" t="s">
        <v>78</v>
      </c>
      <c r="L11" t="s">
        <v>107</v>
      </c>
      <c r="M11" t="s">
        <v>108</v>
      </c>
      <c r="N11" t="s">
        <v>152</v>
      </c>
      <c r="O11" t="s">
        <v>81</v>
      </c>
      <c r="P11" t="str">
        <f>"11912270 FM                   "</f>
        <v xml:space="preserve">11912270 FM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26.78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70.319999999999993</v>
      </c>
      <c r="BM11">
        <v>10.55</v>
      </c>
      <c r="BN11">
        <v>80.87</v>
      </c>
      <c r="BO11">
        <v>80.87</v>
      </c>
      <c r="BQ11" t="s">
        <v>153</v>
      </c>
      <c r="BR11" t="s">
        <v>154</v>
      </c>
      <c r="BS11" s="3">
        <v>44715</v>
      </c>
      <c r="BT11" s="4">
        <v>0.40972222222222227</v>
      </c>
      <c r="BU11" t="s">
        <v>155</v>
      </c>
      <c r="BV11" t="s">
        <v>94</v>
      </c>
      <c r="BY11">
        <v>1200</v>
      </c>
      <c r="BZ11" t="s">
        <v>85</v>
      </c>
      <c r="CA11" t="s">
        <v>113</v>
      </c>
      <c r="CC11" t="s">
        <v>108</v>
      </c>
      <c r="CD11">
        <v>46</v>
      </c>
      <c r="CE11" t="s">
        <v>86</v>
      </c>
      <c r="CF11" s="3">
        <v>44715</v>
      </c>
      <c r="CI11">
        <v>1</v>
      </c>
      <c r="CJ11">
        <v>1</v>
      </c>
      <c r="CK11">
        <v>21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"009942040518"</f>
        <v>009942040518</v>
      </c>
      <c r="F12" s="3">
        <v>44714</v>
      </c>
      <c r="G12">
        <v>202303</v>
      </c>
      <c r="H12" t="s">
        <v>114</v>
      </c>
      <c r="I12" t="s">
        <v>115</v>
      </c>
      <c r="J12" t="s">
        <v>77</v>
      </c>
      <c r="K12" t="s">
        <v>78</v>
      </c>
      <c r="L12" t="s">
        <v>75</v>
      </c>
      <c r="M12" t="s">
        <v>76</v>
      </c>
      <c r="N12" t="s">
        <v>156</v>
      </c>
      <c r="O12" t="s">
        <v>81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26.78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70.319999999999993</v>
      </c>
      <c r="BM12">
        <v>10.55</v>
      </c>
      <c r="BN12">
        <v>80.87</v>
      </c>
      <c r="BO12">
        <v>80.87</v>
      </c>
      <c r="BQ12" t="s">
        <v>157</v>
      </c>
      <c r="BR12" t="s">
        <v>158</v>
      </c>
      <c r="BS12" s="3">
        <v>44715</v>
      </c>
      <c r="BT12" s="4">
        <v>0.38750000000000001</v>
      </c>
      <c r="BU12" t="s">
        <v>159</v>
      </c>
      <c r="BV12" t="s">
        <v>94</v>
      </c>
      <c r="BY12">
        <v>1200</v>
      </c>
      <c r="BZ12" t="s">
        <v>85</v>
      </c>
      <c r="CA12" t="s">
        <v>160</v>
      </c>
      <c r="CC12" t="s">
        <v>76</v>
      </c>
      <c r="CD12">
        <v>7800</v>
      </c>
      <c r="CE12" t="s">
        <v>86</v>
      </c>
      <c r="CF12" s="3">
        <v>44718</v>
      </c>
      <c r="CI12">
        <v>1</v>
      </c>
      <c r="CJ12">
        <v>1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"009941578725"</f>
        <v>009941578725</v>
      </c>
      <c r="F13" s="3">
        <v>44714</v>
      </c>
      <c r="G13">
        <v>202303</v>
      </c>
      <c r="H13" t="s">
        <v>89</v>
      </c>
      <c r="I13" t="s">
        <v>90</v>
      </c>
      <c r="J13" t="s">
        <v>88</v>
      </c>
      <c r="K13" t="s">
        <v>78</v>
      </c>
      <c r="L13" t="s">
        <v>123</v>
      </c>
      <c r="M13" t="s">
        <v>124</v>
      </c>
      <c r="N13" t="s">
        <v>161</v>
      </c>
      <c r="O13" t="s">
        <v>101</v>
      </c>
      <c r="P13" t="str">
        <f>"11912270 FM                   "</f>
        <v xml:space="preserve">11912270 FM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51.78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10</v>
      </c>
      <c r="BJ13">
        <v>4.8</v>
      </c>
      <c r="BK13">
        <v>10</v>
      </c>
      <c r="BL13">
        <v>141.22999999999999</v>
      </c>
      <c r="BM13">
        <v>21.18</v>
      </c>
      <c r="BN13">
        <v>162.41</v>
      </c>
      <c r="BO13">
        <v>162.41</v>
      </c>
      <c r="BQ13" t="s">
        <v>162</v>
      </c>
      <c r="BR13" t="s">
        <v>154</v>
      </c>
      <c r="BS13" s="3">
        <v>44718</v>
      </c>
      <c r="BT13" s="4">
        <v>0.35347222222222219</v>
      </c>
      <c r="BU13" t="s">
        <v>163</v>
      </c>
      <c r="BV13" t="s">
        <v>94</v>
      </c>
      <c r="BY13">
        <v>24000</v>
      </c>
      <c r="BZ13" t="s">
        <v>105</v>
      </c>
      <c r="CA13" t="s">
        <v>164</v>
      </c>
      <c r="CC13" t="s">
        <v>124</v>
      </c>
      <c r="CD13">
        <v>2021</v>
      </c>
      <c r="CE13" t="s">
        <v>86</v>
      </c>
      <c r="CF13" s="3">
        <v>44719</v>
      </c>
      <c r="CI13">
        <v>2</v>
      </c>
      <c r="CJ13">
        <v>2</v>
      </c>
      <c r="CK13">
        <v>41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"009942380847"</f>
        <v>009942380847</v>
      </c>
      <c r="F14" s="3">
        <v>44714</v>
      </c>
      <c r="G14">
        <v>202303</v>
      </c>
      <c r="H14" t="s">
        <v>75</v>
      </c>
      <c r="I14" t="s">
        <v>76</v>
      </c>
      <c r="J14" t="s">
        <v>77</v>
      </c>
      <c r="K14" t="s">
        <v>78</v>
      </c>
      <c r="L14" t="s">
        <v>114</v>
      </c>
      <c r="M14" t="s">
        <v>115</v>
      </c>
      <c r="N14" t="s">
        <v>165</v>
      </c>
      <c r="O14" t="s">
        <v>81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26.78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1.8</v>
      </c>
      <c r="BK14">
        <v>2</v>
      </c>
      <c r="BL14">
        <v>70.319999999999993</v>
      </c>
      <c r="BM14">
        <v>10.55</v>
      </c>
      <c r="BN14">
        <v>80.87</v>
      </c>
      <c r="BO14">
        <v>80.87</v>
      </c>
      <c r="BQ14" t="s">
        <v>166</v>
      </c>
      <c r="BR14" t="s">
        <v>83</v>
      </c>
      <c r="BS14" s="3">
        <v>44715</v>
      </c>
      <c r="BT14" s="4">
        <v>0.39097222222222222</v>
      </c>
      <c r="BU14" t="s">
        <v>167</v>
      </c>
      <c r="BV14" t="s">
        <v>94</v>
      </c>
      <c r="BY14">
        <v>8976.83</v>
      </c>
      <c r="BZ14" t="s">
        <v>85</v>
      </c>
      <c r="CA14" t="s">
        <v>168</v>
      </c>
      <c r="CC14" t="s">
        <v>115</v>
      </c>
      <c r="CD14">
        <v>1683</v>
      </c>
      <c r="CE14" t="s">
        <v>86</v>
      </c>
      <c r="CF14" s="3">
        <v>44716</v>
      </c>
      <c r="CI14">
        <v>1</v>
      </c>
      <c r="CJ14">
        <v>1</v>
      </c>
      <c r="CK14">
        <v>21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"009938740881"</f>
        <v>009938740881</v>
      </c>
      <c r="F15" s="3">
        <v>44713</v>
      </c>
      <c r="G15">
        <v>202303</v>
      </c>
      <c r="H15" t="s">
        <v>169</v>
      </c>
      <c r="I15" t="s">
        <v>170</v>
      </c>
      <c r="J15" t="s">
        <v>171</v>
      </c>
      <c r="K15" t="s">
        <v>78</v>
      </c>
      <c r="L15" t="s">
        <v>172</v>
      </c>
      <c r="M15" t="s">
        <v>173</v>
      </c>
      <c r="N15" t="s">
        <v>174</v>
      </c>
      <c r="O15" t="s">
        <v>81</v>
      </c>
      <c r="P15" t="str">
        <f>"....                          "</f>
        <v xml:space="preserve">....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51.88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136.24</v>
      </c>
      <c r="BM15">
        <v>20.440000000000001</v>
      </c>
      <c r="BN15">
        <v>156.68</v>
      </c>
      <c r="BO15">
        <v>156.68</v>
      </c>
      <c r="BQ15" t="s">
        <v>175</v>
      </c>
      <c r="BR15" t="s">
        <v>176</v>
      </c>
      <c r="BS15" s="3">
        <v>44714</v>
      </c>
      <c r="BT15" s="4">
        <v>0.4291666666666667</v>
      </c>
      <c r="BU15" t="s">
        <v>177</v>
      </c>
      <c r="BV15" t="s">
        <v>94</v>
      </c>
      <c r="BY15">
        <v>1200</v>
      </c>
      <c r="BZ15" t="s">
        <v>85</v>
      </c>
      <c r="CA15" t="s">
        <v>178</v>
      </c>
      <c r="CC15" t="s">
        <v>173</v>
      </c>
      <c r="CD15">
        <v>1600</v>
      </c>
      <c r="CE15" t="s">
        <v>86</v>
      </c>
      <c r="CF15" s="3">
        <v>44715</v>
      </c>
      <c r="CI15">
        <v>1</v>
      </c>
      <c r="CJ15">
        <v>1</v>
      </c>
      <c r="CK15">
        <v>23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"009942380848"</f>
        <v>009942380848</v>
      </c>
      <c r="F16" s="3">
        <v>44715</v>
      </c>
      <c r="G16">
        <v>202303</v>
      </c>
      <c r="H16" t="s">
        <v>75</v>
      </c>
      <c r="I16" t="s">
        <v>76</v>
      </c>
      <c r="J16" t="s">
        <v>77</v>
      </c>
      <c r="K16" t="s">
        <v>78</v>
      </c>
      <c r="L16" t="s">
        <v>114</v>
      </c>
      <c r="M16" t="s">
        <v>115</v>
      </c>
      <c r="N16" t="s">
        <v>165</v>
      </c>
      <c r="O16" t="s">
        <v>101</v>
      </c>
      <c r="P16" t="str">
        <f>"JHB                           "</f>
        <v xml:space="preserve">JHB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139.28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47.2</v>
      </c>
      <c r="BJ16">
        <v>55.1</v>
      </c>
      <c r="BK16">
        <v>56</v>
      </c>
      <c r="BL16">
        <v>371</v>
      </c>
      <c r="BM16">
        <v>55.65</v>
      </c>
      <c r="BN16">
        <v>426.65</v>
      </c>
      <c r="BO16">
        <v>426.65</v>
      </c>
      <c r="BQ16" t="s">
        <v>179</v>
      </c>
      <c r="BR16" t="s">
        <v>83</v>
      </c>
      <c r="BS16" s="3">
        <v>44718</v>
      </c>
      <c r="BT16" s="4">
        <v>0.47500000000000003</v>
      </c>
      <c r="BU16" t="s">
        <v>180</v>
      </c>
      <c r="BV16" t="s">
        <v>94</v>
      </c>
      <c r="BY16">
        <v>275535.61</v>
      </c>
      <c r="BZ16" t="s">
        <v>105</v>
      </c>
      <c r="CA16" t="s">
        <v>181</v>
      </c>
      <c r="CC16" t="s">
        <v>115</v>
      </c>
      <c r="CD16">
        <v>1683</v>
      </c>
      <c r="CE16" t="s">
        <v>86</v>
      </c>
      <c r="CF16" s="3">
        <v>44718</v>
      </c>
      <c r="CI16">
        <v>2</v>
      </c>
      <c r="CJ16">
        <v>1</v>
      </c>
      <c r="CK16">
        <v>41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"080010495494"</f>
        <v>080010495494</v>
      </c>
      <c r="F17" s="3">
        <v>44715</v>
      </c>
      <c r="G17">
        <v>202303</v>
      </c>
      <c r="H17" t="s">
        <v>182</v>
      </c>
      <c r="I17" t="s">
        <v>183</v>
      </c>
      <c r="J17" t="s">
        <v>184</v>
      </c>
      <c r="K17" t="s">
        <v>78</v>
      </c>
      <c r="L17" t="s">
        <v>185</v>
      </c>
      <c r="M17" t="s">
        <v>186</v>
      </c>
      <c r="N17" t="s">
        <v>187</v>
      </c>
      <c r="O17" t="s">
        <v>81</v>
      </c>
      <c r="P17" t="str">
        <f>"-                             "</f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26.78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1.2</v>
      </c>
      <c r="BK17">
        <v>1.5</v>
      </c>
      <c r="BL17">
        <v>70.319999999999993</v>
      </c>
      <c r="BM17">
        <v>10.55</v>
      </c>
      <c r="BN17">
        <v>80.87</v>
      </c>
      <c r="BO17">
        <v>80.87</v>
      </c>
      <c r="BP17" t="s">
        <v>84</v>
      </c>
      <c r="BQ17" t="s">
        <v>188</v>
      </c>
      <c r="BR17" t="s">
        <v>189</v>
      </c>
      <c r="BS17" s="3">
        <v>44718</v>
      </c>
      <c r="BT17" s="4">
        <v>0.3520833333333333</v>
      </c>
      <c r="BU17" t="s">
        <v>190</v>
      </c>
      <c r="BV17" t="s">
        <v>94</v>
      </c>
      <c r="BY17">
        <v>6000</v>
      </c>
      <c r="BZ17" t="s">
        <v>85</v>
      </c>
      <c r="CA17" t="s">
        <v>191</v>
      </c>
      <c r="CC17" t="s">
        <v>186</v>
      </c>
      <c r="CD17">
        <v>4000</v>
      </c>
      <c r="CE17" t="s">
        <v>146</v>
      </c>
      <c r="CF17" s="3">
        <v>44719</v>
      </c>
      <c r="CI17">
        <v>1</v>
      </c>
      <c r="CJ17">
        <v>1</v>
      </c>
      <c r="CK17">
        <v>21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"009942380851"</f>
        <v>009942380851</v>
      </c>
      <c r="F18" s="3">
        <v>44719</v>
      </c>
      <c r="G18">
        <v>202303</v>
      </c>
      <c r="H18" t="s">
        <v>75</v>
      </c>
      <c r="I18" t="s">
        <v>76</v>
      </c>
      <c r="J18" t="s">
        <v>77</v>
      </c>
      <c r="K18" t="s">
        <v>78</v>
      </c>
      <c r="L18" t="s">
        <v>114</v>
      </c>
      <c r="M18" t="s">
        <v>115</v>
      </c>
      <c r="N18" t="s">
        <v>192</v>
      </c>
      <c r="O18" t="s">
        <v>101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56.05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11.5</v>
      </c>
      <c r="BJ18">
        <v>16.3</v>
      </c>
      <c r="BK18">
        <v>17</v>
      </c>
      <c r="BL18">
        <v>152.44</v>
      </c>
      <c r="BM18">
        <v>22.87</v>
      </c>
      <c r="BN18">
        <v>175.31</v>
      </c>
      <c r="BO18">
        <v>175.31</v>
      </c>
      <c r="BQ18" t="s">
        <v>193</v>
      </c>
      <c r="BR18" t="s">
        <v>149</v>
      </c>
      <c r="BS18" s="3">
        <v>44721</v>
      </c>
      <c r="BT18" s="4">
        <v>0.5</v>
      </c>
      <c r="BU18" t="s">
        <v>194</v>
      </c>
      <c r="BV18" t="s">
        <v>94</v>
      </c>
      <c r="BY18">
        <v>81510.39</v>
      </c>
      <c r="BZ18" t="s">
        <v>105</v>
      </c>
      <c r="CA18" t="s">
        <v>195</v>
      </c>
      <c r="CC18" t="s">
        <v>115</v>
      </c>
      <c r="CD18">
        <v>1683</v>
      </c>
      <c r="CE18" t="s">
        <v>86</v>
      </c>
      <c r="CF18" s="3">
        <v>44721</v>
      </c>
      <c r="CI18">
        <v>2</v>
      </c>
      <c r="CJ18">
        <v>2</v>
      </c>
      <c r="CK18">
        <v>41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"009942380852"</f>
        <v>009942380852</v>
      </c>
      <c r="F19" s="3">
        <v>44719</v>
      </c>
      <c r="G19">
        <v>202303</v>
      </c>
      <c r="H19" t="s">
        <v>75</v>
      </c>
      <c r="I19" t="s">
        <v>76</v>
      </c>
      <c r="J19" t="s">
        <v>77</v>
      </c>
      <c r="K19" t="s">
        <v>78</v>
      </c>
      <c r="L19" t="s">
        <v>89</v>
      </c>
      <c r="M19" t="s">
        <v>90</v>
      </c>
      <c r="N19" t="s">
        <v>196</v>
      </c>
      <c r="O19" t="s">
        <v>101</v>
      </c>
      <c r="P19" t="str">
        <f>"MT CPT                        "</f>
        <v xml:space="preserve">MT CPT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53.92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5.0999999999999996</v>
      </c>
      <c r="BJ19">
        <v>15.4</v>
      </c>
      <c r="BK19">
        <v>16</v>
      </c>
      <c r="BL19">
        <v>146.84</v>
      </c>
      <c r="BM19">
        <v>22.03</v>
      </c>
      <c r="BN19">
        <v>168.87</v>
      </c>
      <c r="BO19">
        <v>168.87</v>
      </c>
      <c r="BQ19" t="s">
        <v>197</v>
      </c>
      <c r="BR19" t="s">
        <v>83</v>
      </c>
      <c r="BS19" s="3">
        <v>44721</v>
      </c>
      <c r="BT19" s="4">
        <v>0.35416666666666669</v>
      </c>
      <c r="BU19" t="s">
        <v>198</v>
      </c>
      <c r="BV19" t="s">
        <v>94</v>
      </c>
      <c r="BY19">
        <v>77077.16</v>
      </c>
      <c r="BZ19" t="s">
        <v>105</v>
      </c>
      <c r="CA19" t="s">
        <v>199</v>
      </c>
      <c r="CC19" t="s">
        <v>90</v>
      </c>
      <c r="CD19">
        <v>6001</v>
      </c>
      <c r="CE19" t="s">
        <v>86</v>
      </c>
      <c r="CF19" s="3">
        <v>44721</v>
      </c>
      <c r="CI19">
        <v>2</v>
      </c>
      <c r="CJ19">
        <v>2</v>
      </c>
      <c r="CK19">
        <v>41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"009942380853"</f>
        <v>009942380853</v>
      </c>
      <c r="F20" s="3">
        <v>44719</v>
      </c>
      <c r="G20">
        <v>202303</v>
      </c>
      <c r="H20" t="s">
        <v>75</v>
      </c>
      <c r="I20" t="s">
        <v>76</v>
      </c>
      <c r="J20" t="s">
        <v>77</v>
      </c>
      <c r="K20" t="s">
        <v>78</v>
      </c>
      <c r="L20" t="s">
        <v>79</v>
      </c>
      <c r="M20" t="s">
        <v>80</v>
      </c>
      <c r="N20" t="s">
        <v>77</v>
      </c>
      <c r="O20" t="s">
        <v>101</v>
      </c>
      <c r="P20" t="str">
        <f>"DBN                           "</f>
        <v xml:space="preserve">DBN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60.32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16.899999999999999</v>
      </c>
      <c r="BJ20">
        <v>18.399999999999999</v>
      </c>
      <c r="BK20">
        <v>19</v>
      </c>
      <c r="BL20">
        <v>163.65</v>
      </c>
      <c r="BM20">
        <v>24.55</v>
      </c>
      <c r="BN20">
        <v>188.2</v>
      </c>
      <c r="BO20">
        <v>188.2</v>
      </c>
      <c r="BQ20" t="s">
        <v>200</v>
      </c>
      <c r="BR20" t="s">
        <v>83</v>
      </c>
      <c r="BS20" s="3">
        <v>44721</v>
      </c>
      <c r="BT20" s="4">
        <v>0.61458333333333337</v>
      </c>
      <c r="BU20" t="s">
        <v>201</v>
      </c>
      <c r="BV20" t="s">
        <v>94</v>
      </c>
      <c r="BY20">
        <v>91832.13</v>
      </c>
      <c r="BZ20" t="s">
        <v>105</v>
      </c>
      <c r="CA20" t="s">
        <v>202</v>
      </c>
      <c r="CC20" t="s">
        <v>80</v>
      </c>
      <c r="CD20">
        <v>4300</v>
      </c>
      <c r="CE20" t="s">
        <v>86</v>
      </c>
      <c r="CF20" s="3">
        <v>44722</v>
      </c>
      <c r="CI20">
        <v>3</v>
      </c>
      <c r="CJ20">
        <v>2</v>
      </c>
      <c r="CK20">
        <v>41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"009942040525"</f>
        <v>009942040525</v>
      </c>
      <c r="F21" s="3">
        <v>44719</v>
      </c>
      <c r="G21">
        <v>202303</v>
      </c>
      <c r="H21" t="s">
        <v>114</v>
      </c>
      <c r="I21" t="s">
        <v>115</v>
      </c>
      <c r="J21" t="s">
        <v>77</v>
      </c>
      <c r="K21" t="s">
        <v>78</v>
      </c>
      <c r="L21" t="s">
        <v>79</v>
      </c>
      <c r="M21" t="s">
        <v>80</v>
      </c>
      <c r="N21" t="s">
        <v>77</v>
      </c>
      <c r="O21" t="s">
        <v>110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213.39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12.5</v>
      </c>
      <c r="BJ21">
        <v>16.3</v>
      </c>
      <c r="BK21">
        <v>17</v>
      </c>
      <c r="BL21">
        <v>560.36</v>
      </c>
      <c r="BM21">
        <v>84.05</v>
      </c>
      <c r="BN21">
        <v>644.41</v>
      </c>
      <c r="BO21">
        <v>644.41</v>
      </c>
      <c r="BQ21" t="s">
        <v>82</v>
      </c>
      <c r="BR21" t="s">
        <v>203</v>
      </c>
      <c r="BS21" s="3">
        <v>44720</v>
      </c>
      <c r="BT21" s="4">
        <v>0.3833333333333333</v>
      </c>
      <c r="BU21" t="s">
        <v>204</v>
      </c>
      <c r="BV21" t="s">
        <v>94</v>
      </c>
      <c r="BY21">
        <v>81669.600000000006</v>
      </c>
      <c r="BZ21" t="s">
        <v>105</v>
      </c>
      <c r="CA21" t="s">
        <v>205</v>
      </c>
      <c r="CC21" t="s">
        <v>80</v>
      </c>
      <c r="CD21">
        <v>4300</v>
      </c>
      <c r="CE21" t="s">
        <v>86</v>
      </c>
      <c r="CF21" s="3">
        <v>44721</v>
      </c>
      <c r="CI21">
        <v>1</v>
      </c>
      <c r="CJ21">
        <v>1</v>
      </c>
      <c r="CK21">
        <v>31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"009940041021"</f>
        <v>009940041021</v>
      </c>
      <c r="F22" s="3">
        <v>44719</v>
      </c>
      <c r="G22">
        <v>202303</v>
      </c>
      <c r="H22" t="s">
        <v>169</v>
      </c>
      <c r="I22" t="s">
        <v>170</v>
      </c>
      <c r="J22" t="s">
        <v>171</v>
      </c>
      <c r="K22" t="s">
        <v>78</v>
      </c>
      <c r="L22" t="s">
        <v>172</v>
      </c>
      <c r="M22" t="s">
        <v>173</v>
      </c>
      <c r="N22" t="s">
        <v>174</v>
      </c>
      <c r="O22" t="s">
        <v>81</v>
      </c>
      <c r="P22" t="str">
        <f>"....                          "</f>
        <v xml:space="preserve">....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51.88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136.24</v>
      </c>
      <c r="BM22">
        <v>20.440000000000001</v>
      </c>
      <c r="BN22">
        <v>156.68</v>
      </c>
      <c r="BO22">
        <v>156.68</v>
      </c>
      <c r="BQ22" t="s">
        <v>206</v>
      </c>
      <c r="BR22" t="s">
        <v>207</v>
      </c>
      <c r="BS22" s="3">
        <v>44720</v>
      </c>
      <c r="BT22" s="4">
        <v>0.34513888888888888</v>
      </c>
      <c r="BU22" t="s">
        <v>208</v>
      </c>
      <c r="BV22" t="s">
        <v>94</v>
      </c>
      <c r="BY22">
        <v>1200</v>
      </c>
      <c r="BZ22" t="s">
        <v>85</v>
      </c>
      <c r="CA22" t="s">
        <v>178</v>
      </c>
      <c r="CC22" t="s">
        <v>173</v>
      </c>
      <c r="CD22">
        <v>1600</v>
      </c>
      <c r="CE22" t="s">
        <v>86</v>
      </c>
      <c r="CF22" s="3">
        <v>44720</v>
      </c>
      <c r="CI22">
        <v>1</v>
      </c>
      <c r="CJ22">
        <v>1</v>
      </c>
      <c r="CK22">
        <v>23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"009942380850"</f>
        <v>009942380850</v>
      </c>
      <c r="F23" s="3">
        <v>44720</v>
      </c>
      <c r="G23">
        <v>202303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209</v>
      </c>
      <c r="O23" t="s">
        <v>81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40.159999999999997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1.9</v>
      </c>
      <c r="BJ23">
        <v>2.8</v>
      </c>
      <c r="BK23">
        <v>3</v>
      </c>
      <c r="BL23">
        <v>105.46</v>
      </c>
      <c r="BM23">
        <v>15.82</v>
      </c>
      <c r="BN23">
        <v>121.28</v>
      </c>
      <c r="BO23">
        <v>121.28</v>
      </c>
      <c r="BQ23" t="s">
        <v>210</v>
      </c>
      <c r="BR23" t="s">
        <v>211</v>
      </c>
      <c r="BS23" s="3">
        <v>44722</v>
      </c>
      <c r="BT23" s="4">
        <v>0.39305555555555555</v>
      </c>
      <c r="BU23" t="s">
        <v>204</v>
      </c>
      <c r="BV23" t="s">
        <v>87</v>
      </c>
      <c r="BY23">
        <v>13939.15</v>
      </c>
      <c r="BZ23" t="s">
        <v>85</v>
      </c>
      <c r="CA23" t="s">
        <v>205</v>
      </c>
      <c r="CC23" t="s">
        <v>80</v>
      </c>
      <c r="CD23">
        <v>4300</v>
      </c>
      <c r="CE23" t="s">
        <v>86</v>
      </c>
      <c r="CF23" s="3">
        <v>44725</v>
      </c>
      <c r="CI23">
        <v>1</v>
      </c>
      <c r="CJ23">
        <v>2</v>
      </c>
      <c r="CK23">
        <v>21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"009942380849"</f>
        <v>009942380849</v>
      </c>
      <c r="F24" s="3">
        <v>44720</v>
      </c>
      <c r="G24">
        <v>202303</v>
      </c>
      <c r="H24" t="s">
        <v>75</v>
      </c>
      <c r="I24" t="s">
        <v>76</v>
      </c>
      <c r="J24" t="s">
        <v>77</v>
      </c>
      <c r="K24" t="s">
        <v>78</v>
      </c>
      <c r="L24" t="s">
        <v>123</v>
      </c>
      <c r="M24" t="s">
        <v>124</v>
      </c>
      <c r="N24" t="s">
        <v>212</v>
      </c>
      <c r="O24" t="s">
        <v>101</v>
      </c>
      <c r="P24" t="str">
        <f>"MT CPT                        "</f>
        <v xml:space="preserve">MT CPT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51.78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7.9</v>
      </c>
      <c r="BJ24">
        <v>9.6999999999999993</v>
      </c>
      <c r="BK24">
        <v>10</v>
      </c>
      <c r="BL24">
        <v>141.22999999999999</v>
      </c>
      <c r="BM24">
        <v>21.18</v>
      </c>
      <c r="BN24">
        <v>162.41</v>
      </c>
      <c r="BO24">
        <v>162.41</v>
      </c>
      <c r="BQ24" t="s">
        <v>213</v>
      </c>
      <c r="BR24" t="s">
        <v>83</v>
      </c>
      <c r="BS24" s="3">
        <v>44722</v>
      </c>
      <c r="BT24" s="4">
        <v>0.42638888888888887</v>
      </c>
      <c r="BU24" t="s">
        <v>214</v>
      </c>
      <c r="BV24" t="s">
        <v>94</v>
      </c>
      <c r="BY24">
        <v>48464.17</v>
      </c>
      <c r="BZ24" t="s">
        <v>105</v>
      </c>
      <c r="CA24" t="s">
        <v>215</v>
      </c>
      <c r="CC24" t="s">
        <v>124</v>
      </c>
      <c r="CD24">
        <v>2195</v>
      </c>
      <c r="CE24" t="s">
        <v>86</v>
      </c>
      <c r="CF24" s="3">
        <v>44723</v>
      </c>
      <c r="CI24">
        <v>2</v>
      </c>
      <c r="CJ24">
        <v>2</v>
      </c>
      <c r="CK24">
        <v>41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"009941526140"</f>
        <v>009941526140</v>
      </c>
      <c r="F25" s="3">
        <v>44720</v>
      </c>
      <c r="G25">
        <v>202303</v>
      </c>
      <c r="H25" t="s">
        <v>185</v>
      </c>
      <c r="I25" t="s">
        <v>186</v>
      </c>
      <c r="J25" t="s">
        <v>88</v>
      </c>
      <c r="K25" t="s">
        <v>78</v>
      </c>
      <c r="L25" t="s">
        <v>123</v>
      </c>
      <c r="M25" t="s">
        <v>124</v>
      </c>
      <c r="N25" t="s">
        <v>216</v>
      </c>
      <c r="O25" t="s">
        <v>81</v>
      </c>
      <c r="P25" t="str">
        <f>"tea samplu                    "</f>
        <v xml:space="preserve">tea samplu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26.78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0.1</v>
      </c>
      <c r="BJ25">
        <v>0.5</v>
      </c>
      <c r="BK25">
        <v>0.5</v>
      </c>
      <c r="BL25">
        <v>70.319999999999993</v>
      </c>
      <c r="BM25">
        <v>10.55</v>
      </c>
      <c r="BN25">
        <v>80.87</v>
      </c>
      <c r="BO25">
        <v>80.87</v>
      </c>
      <c r="BQ25" t="s">
        <v>217</v>
      </c>
      <c r="BR25" t="s">
        <v>218</v>
      </c>
      <c r="BS25" s="3">
        <v>44721</v>
      </c>
      <c r="BT25" s="4">
        <v>0.34722222222222227</v>
      </c>
      <c r="BU25" t="s">
        <v>219</v>
      </c>
      <c r="BV25" t="s">
        <v>94</v>
      </c>
      <c r="BY25">
        <v>2400</v>
      </c>
      <c r="BZ25" t="s">
        <v>85</v>
      </c>
      <c r="CA25" t="s">
        <v>220</v>
      </c>
      <c r="CC25" t="s">
        <v>124</v>
      </c>
      <c r="CD25">
        <v>2021</v>
      </c>
      <c r="CE25" t="s">
        <v>86</v>
      </c>
      <c r="CF25" s="3">
        <v>44722</v>
      </c>
      <c r="CI25">
        <v>1</v>
      </c>
      <c r="CJ25">
        <v>1</v>
      </c>
      <c r="CK25">
        <v>21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"009940641899"</f>
        <v>009940641899</v>
      </c>
      <c r="F26" s="3">
        <v>44720</v>
      </c>
      <c r="G26">
        <v>202303</v>
      </c>
      <c r="H26" t="s">
        <v>75</v>
      </c>
      <c r="I26" t="s">
        <v>76</v>
      </c>
      <c r="J26" t="s">
        <v>88</v>
      </c>
      <c r="K26" t="s">
        <v>78</v>
      </c>
      <c r="L26" t="s">
        <v>123</v>
      </c>
      <c r="M26" t="s">
        <v>124</v>
      </c>
      <c r="N26" t="s">
        <v>221</v>
      </c>
      <c r="O26" t="s">
        <v>81</v>
      </c>
      <c r="P26" t="str">
        <f>"11942270FM                    "</f>
        <v xml:space="preserve">11942270FM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33.47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2.4</v>
      </c>
      <c r="BK26">
        <v>2.5</v>
      </c>
      <c r="BL26">
        <v>87.89</v>
      </c>
      <c r="BM26">
        <v>13.18</v>
      </c>
      <c r="BN26">
        <v>101.07</v>
      </c>
      <c r="BO26">
        <v>101.07</v>
      </c>
      <c r="BQ26" t="s">
        <v>222</v>
      </c>
      <c r="BR26" t="s">
        <v>92</v>
      </c>
      <c r="BS26" s="3">
        <v>44721</v>
      </c>
      <c r="BT26" s="4">
        <v>0.34722222222222227</v>
      </c>
      <c r="BU26" t="s">
        <v>219</v>
      </c>
      <c r="BV26" t="s">
        <v>94</v>
      </c>
      <c r="BY26">
        <v>12231.63</v>
      </c>
      <c r="BZ26" t="s">
        <v>85</v>
      </c>
      <c r="CA26" t="s">
        <v>220</v>
      </c>
      <c r="CC26" t="s">
        <v>124</v>
      </c>
      <c r="CD26">
        <v>2021</v>
      </c>
      <c r="CE26" t="s">
        <v>86</v>
      </c>
      <c r="CF26" s="3">
        <v>44722</v>
      </c>
      <c r="CI26">
        <v>1</v>
      </c>
      <c r="CJ26">
        <v>1</v>
      </c>
      <c r="CK26">
        <v>21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"009941526141"</f>
        <v>009941526141</v>
      </c>
      <c r="F27" s="3">
        <v>44720</v>
      </c>
      <c r="G27">
        <v>202303</v>
      </c>
      <c r="H27" t="s">
        <v>185</v>
      </c>
      <c r="I27" t="s">
        <v>186</v>
      </c>
      <c r="J27" t="s">
        <v>223</v>
      </c>
      <c r="K27" t="s">
        <v>78</v>
      </c>
      <c r="L27" t="s">
        <v>224</v>
      </c>
      <c r="M27" t="s">
        <v>225</v>
      </c>
      <c r="N27" t="s">
        <v>226</v>
      </c>
      <c r="O27" t="s">
        <v>81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26.78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0.5</v>
      </c>
      <c r="BK27">
        <v>0.5</v>
      </c>
      <c r="BL27">
        <v>70.319999999999993</v>
      </c>
      <c r="BM27">
        <v>10.55</v>
      </c>
      <c r="BN27">
        <v>80.87</v>
      </c>
      <c r="BO27">
        <v>80.87</v>
      </c>
      <c r="BQ27" t="s">
        <v>227</v>
      </c>
      <c r="BR27" t="s">
        <v>228</v>
      </c>
      <c r="BS27" s="3">
        <v>44721</v>
      </c>
      <c r="BT27" s="4">
        <v>0.38125000000000003</v>
      </c>
      <c r="BU27" t="s">
        <v>229</v>
      </c>
      <c r="BV27" t="s">
        <v>94</v>
      </c>
      <c r="BY27">
        <v>2400</v>
      </c>
      <c r="BZ27" t="s">
        <v>85</v>
      </c>
      <c r="CA27" t="s">
        <v>230</v>
      </c>
      <c r="CC27" t="s">
        <v>225</v>
      </c>
      <c r="CD27">
        <v>2194</v>
      </c>
      <c r="CE27" t="s">
        <v>86</v>
      </c>
      <c r="CF27" s="3">
        <v>44722</v>
      </c>
      <c r="CI27">
        <v>1</v>
      </c>
      <c r="CJ27">
        <v>1</v>
      </c>
      <c r="CK27">
        <v>21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"009940842028"</f>
        <v>009940842028</v>
      </c>
      <c r="F28" s="3">
        <v>44720</v>
      </c>
      <c r="G28">
        <v>202303</v>
      </c>
      <c r="H28" t="s">
        <v>231</v>
      </c>
      <c r="I28" t="s">
        <v>232</v>
      </c>
      <c r="J28" t="s">
        <v>161</v>
      </c>
      <c r="K28" t="s">
        <v>78</v>
      </c>
      <c r="L28" t="s">
        <v>89</v>
      </c>
      <c r="M28" t="s">
        <v>90</v>
      </c>
      <c r="N28" t="s">
        <v>88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26.78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70.319999999999993</v>
      </c>
      <c r="BM28">
        <v>10.55</v>
      </c>
      <c r="BN28">
        <v>80.87</v>
      </c>
      <c r="BO28">
        <v>80.87</v>
      </c>
      <c r="BQ28" t="s">
        <v>233</v>
      </c>
      <c r="BR28" t="s">
        <v>234</v>
      </c>
      <c r="BS28" s="3">
        <v>44721</v>
      </c>
      <c r="BT28" s="4">
        <v>0.39861111111111108</v>
      </c>
      <c r="BU28" t="s">
        <v>93</v>
      </c>
      <c r="BV28" t="s">
        <v>94</v>
      </c>
      <c r="BY28">
        <v>1200</v>
      </c>
      <c r="BZ28" t="s">
        <v>85</v>
      </c>
      <c r="CA28" t="s">
        <v>95</v>
      </c>
      <c r="CC28" t="s">
        <v>90</v>
      </c>
      <c r="CD28">
        <v>6045</v>
      </c>
      <c r="CE28" t="s">
        <v>86</v>
      </c>
      <c r="CF28" s="3">
        <v>44722</v>
      </c>
      <c r="CI28">
        <v>1</v>
      </c>
      <c r="CJ28">
        <v>1</v>
      </c>
      <c r="CK28">
        <v>21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"009942380828"</f>
        <v>009942380828</v>
      </c>
      <c r="F29" s="3">
        <v>44721</v>
      </c>
      <c r="G29">
        <v>202303</v>
      </c>
      <c r="H29" t="s">
        <v>75</v>
      </c>
      <c r="I29" t="s">
        <v>76</v>
      </c>
      <c r="J29" t="s">
        <v>77</v>
      </c>
      <c r="K29" t="s">
        <v>78</v>
      </c>
      <c r="L29" t="s">
        <v>79</v>
      </c>
      <c r="M29" t="s">
        <v>80</v>
      </c>
      <c r="N29" t="s">
        <v>209</v>
      </c>
      <c r="O29" t="s">
        <v>81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40.159999999999997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2.5</v>
      </c>
      <c r="BJ29">
        <v>2.8</v>
      </c>
      <c r="BK29">
        <v>3</v>
      </c>
      <c r="BL29">
        <v>105.46</v>
      </c>
      <c r="BM29">
        <v>15.82</v>
      </c>
      <c r="BN29">
        <v>121.28</v>
      </c>
      <c r="BO29">
        <v>121.28</v>
      </c>
      <c r="BQ29" t="s">
        <v>210</v>
      </c>
      <c r="BR29" t="s">
        <v>235</v>
      </c>
      <c r="BS29" s="3">
        <v>44725</v>
      </c>
      <c r="BT29" s="4">
        <v>0.36874999999999997</v>
      </c>
      <c r="BU29" t="s">
        <v>236</v>
      </c>
      <c r="BV29" t="s">
        <v>87</v>
      </c>
      <c r="BW29" t="s">
        <v>237</v>
      </c>
      <c r="BX29" t="s">
        <v>238</v>
      </c>
      <c r="BY29">
        <v>14095.62</v>
      </c>
      <c r="BZ29" t="s">
        <v>85</v>
      </c>
      <c r="CA29" t="s">
        <v>205</v>
      </c>
      <c r="CC29" t="s">
        <v>80</v>
      </c>
      <c r="CD29">
        <v>4300</v>
      </c>
      <c r="CE29" t="s">
        <v>86</v>
      </c>
      <c r="CF29" s="3">
        <v>44726</v>
      </c>
      <c r="CI29">
        <v>1</v>
      </c>
      <c r="CJ29">
        <v>2</v>
      </c>
      <c r="CK29">
        <v>21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"009942380841"</f>
        <v>009942380841</v>
      </c>
      <c r="F30" s="3">
        <v>44721</v>
      </c>
      <c r="G30">
        <v>202303</v>
      </c>
      <c r="H30" t="s">
        <v>75</v>
      </c>
      <c r="I30" t="s">
        <v>76</v>
      </c>
      <c r="J30" t="s">
        <v>77</v>
      </c>
      <c r="K30" t="s">
        <v>78</v>
      </c>
      <c r="L30" t="s">
        <v>89</v>
      </c>
      <c r="M30" t="s">
        <v>90</v>
      </c>
      <c r="N30" t="s">
        <v>239</v>
      </c>
      <c r="O30" t="s">
        <v>101</v>
      </c>
      <c r="P30" t="str">
        <f>"PE                            "</f>
        <v xml:space="preserve">PE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51.78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3.2</v>
      </c>
      <c r="BK30">
        <v>4</v>
      </c>
      <c r="BL30">
        <v>141.22999999999999</v>
      </c>
      <c r="BM30">
        <v>21.18</v>
      </c>
      <c r="BN30">
        <v>162.41</v>
      </c>
      <c r="BO30">
        <v>162.41</v>
      </c>
      <c r="BQ30" t="s">
        <v>240</v>
      </c>
      <c r="BR30" t="s">
        <v>83</v>
      </c>
      <c r="BS30" s="3">
        <v>44725</v>
      </c>
      <c r="BT30" s="4">
        <v>0.39861111111111108</v>
      </c>
      <c r="BU30" t="s">
        <v>241</v>
      </c>
      <c r="BV30" t="s">
        <v>94</v>
      </c>
      <c r="BY30">
        <v>16136.25</v>
      </c>
      <c r="BZ30" t="s">
        <v>105</v>
      </c>
      <c r="CA30" t="s">
        <v>242</v>
      </c>
      <c r="CC30" t="s">
        <v>90</v>
      </c>
      <c r="CD30">
        <v>6001</v>
      </c>
      <c r="CE30" t="s">
        <v>86</v>
      </c>
      <c r="CF30" s="3">
        <v>44725</v>
      </c>
      <c r="CI30">
        <v>2</v>
      </c>
      <c r="CJ30">
        <v>2</v>
      </c>
      <c r="CK30">
        <v>41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"009941145298"</f>
        <v>009941145298</v>
      </c>
      <c r="F31" s="3">
        <v>44722</v>
      </c>
      <c r="G31">
        <v>202303</v>
      </c>
      <c r="H31" t="s">
        <v>75</v>
      </c>
      <c r="I31" t="s">
        <v>76</v>
      </c>
      <c r="J31" t="s">
        <v>77</v>
      </c>
      <c r="K31" t="s">
        <v>78</v>
      </c>
      <c r="L31" t="s">
        <v>114</v>
      </c>
      <c r="M31" t="s">
        <v>115</v>
      </c>
      <c r="N31" t="s">
        <v>77</v>
      </c>
      <c r="O31" t="s">
        <v>101</v>
      </c>
      <c r="P31" t="str">
        <f>"JHB                           "</f>
        <v xml:space="preserve">JHB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51.78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4</v>
      </c>
      <c r="BJ31">
        <v>7.2</v>
      </c>
      <c r="BK31">
        <v>8</v>
      </c>
      <c r="BL31">
        <v>141.22999999999999</v>
      </c>
      <c r="BM31">
        <v>21.18</v>
      </c>
      <c r="BN31">
        <v>162.41</v>
      </c>
      <c r="BO31">
        <v>162.41</v>
      </c>
      <c r="BQ31" t="s">
        <v>243</v>
      </c>
      <c r="BR31" t="s">
        <v>83</v>
      </c>
      <c r="BS31" s="3">
        <v>44725</v>
      </c>
      <c r="BT31" s="4">
        <v>0.40347222222222223</v>
      </c>
      <c r="BU31" t="s">
        <v>194</v>
      </c>
      <c r="BV31" t="s">
        <v>94</v>
      </c>
      <c r="BY31">
        <v>36216.32</v>
      </c>
      <c r="BZ31" t="s">
        <v>105</v>
      </c>
      <c r="CA31" t="s">
        <v>168</v>
      </c>
      <c r="CC31" t="s">
        <v>115</v>
      </c>
      <c r="CD31">
        <v>1683</v>
      </c>
      <c r="CE31" t="s">
        <v>86</v>
      </c>
      <c r="CF31" s="3">
        <v>44726</v>
      </c>
      <c r="CI31">
        <v>2</v>
      </c>
      <c r="CJ31">
        <v>1</v>
      </c>
      <c r="CK31">
        <v>41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"009941145297"</f>
        <v>009941145297</v>
      </c>
      <c r="F32" s="3">
        <v>44722</v>
      </c>
      <c r="G32">
        <v>202303</v>
      </c>
      <c r="H32" t="s">
        <v>75</v>
      </c>
      <c r="I32" t="s">
        <v>76</v>
      </c>
      <c r="J32" t="s">
        <v>77</v>
      </c>
      <c r="K32" t="s">
        <v>78</v>
      </c>
      <c r="L32" t="s">
        <v>79</v>
      </c>
      <c r="M32" t="s">
        <v>80</v>
      </c>
      <c r="N32" t="s">
        <v>77</v>
      </c>
      <c r="O32" t="s">
        <v>101</v>
      </c>
      <c r="P32" t="str">
        <f>"DBN                           "</f>
        <v xml:space="preserve">DBN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51.78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0.7</v>
      </c>
      <c r="BJ32">
        <v>2.2000000000000002</v>
      </c>
      <c r="BK32">
        <v>3</v>
      </c>
      <c r="BL32">
        <v>141.22999999999999</v>
      </c>
      <c r="BM32">
        <v>21.18</v>
      </c>
      <c r="BN32">
        <v>162.41</v>
      </c>
      <c r="BO32">
        <v>162.41</v>
      </c>
      <c r="BQ32" t="s">
        <v>82</v>
      </c>
      <c r="BR32" t="s">
        <v>83</v>
      </c>
      <c r="BS32" s="3">
        <v>44725</v>
      </c>
      <c r="BT32" s="4">
        <v>0.36874999999999997</v>
      </c>
      <c r="BU32" t="s">
        <v>236</v>
      </c>
      <c r="BV32" t="s">
        <v>94</v>
      </c>
      <c r="BY32">
        <v>11007.23</v>
      </c>
      <c r="BZ32" t="s">
        <v>105</v>
      </c>
      <c r="CA32" t="s">
        <v>205</v>
      </c>
      <c r="CC32" t="s">
        <v>80</v>
      </c>
      <c r="CD32">
        <v>4300</v>
      </c>
      <c r="CE32" t="s">
        <v>86</v>
      </c>
      <c r="CF32" s="3">
        <v>44726</v>
      </c>
      <c r="CI32">
        <v>3</v>
      </c>
      <c r="CJ32">
        <v>1</v>
      </c>
      <c r="CK32">
        <v>41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"009941145296"</f>
        <v>009941145296</v>
      </c>
      <c r="F33" s="3">
        <v>44722</v>
      </c>
      <c r="G33">
        <v>202303</v>
      </c>
      <c r="H33" t="s">
        <v>75</v>
      </c>
      <c r="I33" t="s">
        <v>76</v>
      </c>
      <c r="J33" t="s">
        <v>77</v>
      </c>
      <c r="K33" t="s">
        <v>78</v>
      </c>
      <c r="L33" t="s">
        <v>89</v>
      </c>
      <c r="M33" t="s">
        <v>90</v>
      </c>
      <c r="N33" t="s">
        <v>244</v>
      </c>
      <c r="O33" t="s">
        <v>101</v>
      </c>
      <c r="P33" t="str">
        <f>"PE                            "</f>
        <v xml:space="preserve">PE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156.35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51.8</v>
      </c>
      <c r="BJ33">
        <v>63.7</v>
      </c>
      <c r="BK33">
        <v>64</v>
      </c>
      <c r="BL33">
        <v>415.83</v>
      </c>
      <c r="BM33">
        <v>62.37</v>
      </c>
      <c r="BN33">
        <v>478.2</v>
      </c>
      <c r="BO33">
        <v>478.2</v>
      </c>
      <c r="BQ33" t="s">
        <v>240</v>
      </c>
      <c r="BR33" t="s">
        <v>83</v>
      </c>
      <c r="BS33" s="3">
        <v>44725</v>
      </c>
      <c r="BT33" s="4">
        <v>0.39861111111111108</v>
      </c>
      <c r="BU33" t="s">
        <v>150</v>
      </c>
      <c r="BV33" t="s">
        <v>94</v>
      </c>
      <c r="BY33">
        <v>318598.33</v>
      </c>
      <c r="BZ33" t="s">
        <v>105</v>
      </c>
      <c r="CA33" t="s">
        <v>151</v>
      </c>
      <c r="CC33" t="s">
        <v>90</v>
      </c>
      <c r="CD33">
        <v>6001</v>
      </c>
      <c r="CE33" t="s">
        <v>86</v>
      </c>
      <c r="CF33" s="3">
        <v>44725</v>
      </c>
      <c r="CI33">
        <v>2</v>
      </c>
      <c r="CJ33">
        <v>1</v>
      </c>
      <c r="CK33">
        <v>41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"009941145295"</f>
        <v>009941145295</v>
      </c>
      <c r="F34" s="3">
        <v>44722</v>
      </c>
      <c r="G34">
        <v>202303</v>
      </c>
      <c r="H34" t="s">
        <v>75</v>
      </c>
      <c r="I34" t="s">
        <v>76</v>
      </c>
      <c r="J34" t="s">
        <v>77</v>
      </c>
      <c r="K34" t="s">
        <v>78</v>
      </c>
      <c r="L34" t="s">
        <v>129</v>
      </c>
      <c r="M34" t="s">
        <v>130</v>
      </c>
      <c r="N34" t="s">
        <v>245</v>
      </c>
      <c r="O34" t="s">
        <v>101</v>
      </c>
      <c r="P34" t="str">
        <f>"MT CPT                        "</f>
        <v xml:space="preserve">MT CPT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73.03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3.3</v>
      </c>
      <c r="BJ34">
        <v>4.7</v>
      </c>
      <c r="BK34">
        <v>5</v>
      </c>
      <c r="BL34">
        <v>197.03</v>
      </c>
      <c r="BM34">
        <v>29.55</v>
      </c>
      <c r="BN34">
        <v>226.58</v>
      </c>
      <c r="BO34">
        <v>226.58</v>
      </c>
      <c r="BQ34" t="s">
        <v>246</v>
      </c>
      <c r="BR34" t="s">
        <v>83</v>
      </c>
      <c r="BS34" s="3">
        <v>44725</v>
      </c>
      <c r="BT34" s="4">
        <v>0.45208333333333334</v>
      </c>
      <c r="BU34" t="s">
        <v>247</v>
      </c>
      <c r="BV34" t="s">
        <v>94</v>
      </c>
      <c r="BY34">
        <v>23591.75</v>
      </c>
      <c r="BZ34" t="s">
        <v>105</v>
      </c>
      <c r="CC34" t="s">
        <v>130</v>
      </c>
      <c r="CD34">
        <v>6500</v>
      </c>
      <c r="CE34" t="s">
        <v>86</v>
      </c>
      <c r="CF34" s="3">
        <v>44725</v>
      </c>
      <c r="CI34">
        <v>1</v>
      </c>
      <c r="CJ34">
        <v>1</v>
      </c>
      <c r="CK34">
        <v>43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"009942380829"</f>
        <v>009942380829</v>
      </c>
      <c r="F35" s="3">
        <v>44725</v>
      </c>
      <c r="G35">
        <v>202303</v>
      </c>
      <c r="H35" t="s">
        <v>75</v>
      </c>
      <c r="I35" t="s">
        <v>76</v>
      </c>
      <c r="J35" t="s">
        <v>77</v>
      </c>
      <c r="K35" t="s">
        <v>78</v>
      </c>
      <c r="L35" t="s">
        <v>114</v>
      </c>
      <c r="M35" t="s">
        <v>115</v>
      </c>
      <c r="N35" t="s">
        <v>248</v>
      </c>
      <c r="O35" t="s">
        <v>81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26.78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0.4</v>
      </c>
      <c r="BK35">
        <v>0.5</v>
      </c>
      <c r="BL35">
        <v>70.319999999999993</v>
      </c>
      <c r="BM35">
        <v>10.55</v>
      </c>
      <c r="BN35">
        <v>80.87</v>
      </c>
      <c r="BO35">
        <v>80.87</v>
      </c>
      <c r="BQ35" t="s">
        <v>249</v>
      </c>
      <c r="BR35" t="s">
        <v>250</v>
      </c>
      <c r="BS35" s="3">
        <v>44726</v>
      </c>
      <c r="BT35" s="4">
        <v>0.4375</v>
      </c>
      <c r="BU35" t="s">
        <v>194</v>
      </c>
      <c r="BV35" t="s">
        <v>94</v>
      </c>
      <c r="BY35">
        <v>2113.02</v>
      </c>
      <c r="BZ35" t="s">
        <v>85</v>
      </c>
      <c r="CA35" t="s">
        <v>168</v>
      </c>
      <c r="CC35" t="s">
        <v>115</v>
      </c>
      <c r="CD35">
        <v>1682</v>
      </c>
      <c r="CE35" t="s">
        <v>86</v>
      </c>
      <c r="CF35" s="3">
        <v>44727</v>
      </c>
      <c r="CI35">
        <v>1</v>
      </c>
      <c r="CJ35">
        <v>1</v>
      </c>
      <c r="CK35">
        <v>21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"009942304026"</f>
        <v>009942304026</v>
      </c>
      <c r="F36" s="3">
        <v>44725</v>
      </c>
      <c r="G36">
        <v>202303</v>
      </c>
      <c r="H36" t="s">
        <v>185</v>
      </c>
      <c r="I36" t="s">
        <v>186</v>
      </c>
      <c r="J36" t="s">
        <v>251</v>
      </c>
      <c r="K36" t="s">
        <v>78</v>
      </c>
      <c r="L36" t="s">
        <v>123</v>
      </c>
      <c r="M36" t="s">
        <v>124</v>
      </c>
      <c r="N36" t="s">
        <v>251</v>
      </c>
      <c r="O36" t="s">
        <v>81</v>
      </c>
      <c r="P36" t="str">
        <f>"MBULELO                       "</f>
        <v xml:space="preserve">MBULELO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26.78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70.319999999999993</v>
      </c>
      <c r="BM36">
        <v>10.55</v>
      </c>
      <c r="BN36">
        <v>80.87</v>
      </c>
      <c r="BO36">
        <v>80.87</v>
      </c>
      <c r="BQ36" t="s">
        <v>252</v>
      </c>
      <c r="BR36" t="s">
        <v>253</v>
      </c>
      <c r="BS36" s="3">
        <v>44726</v>
      </c>
      <c r="BT36" s="4">
        <v>0.33333333333333331</v>
      </c>
      <c r="BU36" t="s">
        <v>254</v>
      </c>
      <c r="BV36" t="s">
        <v>94</v>
      </c>
      <c r="BY36">
        <v>1200</v>
      </c>
      <c r="BZ36" t="s">
        <v>85</v>
      </c>
      <c r="CA36" t="s">
        <v>220</v>
      </c>
      <c r="CC36" t="s">
        <v>124</v>
      </c>
      <c r="CD36">
        <v>2021</v>
      </c>
      <c r="CE36" t="s">
        <v>86</v>
      </c>
      <c r="CF36" s="3">
        <v>44727</v>
      </c>
      <c r="CI36">
        <v>1</v>
      </c>
      <c r="CJ36">
        <v>1</v>
      </c>
      <c r="CK36">
        <v>21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"009941312015"</f>
        <v>009941312015</v>
      </c>
      <c r="F37" s="3">
        <v>44725</v>
      </c>
      <c r="G37">
        <v>202303</v>
      </c>
      <c r="H37" t="s">
        <v>114</v>
      </c>
      <c r="I37" t="s">
        <v>115</v>
      </c>
      <c r="J37" t="s">
        <v>156</v>
      </c>
      <c r="K37" t="s">
        <v>78</v>
      </c>
      <c r="L37" t="s">
        <v>75</v>
      </c>
      <c r="M37" t="s">
        <v>76</v>
      </c>
      <c r="N37" t="s">
        <v>156</v>
      </c>
      <c r="O37" t="s">
        <v>81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160.6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11.7</v>
      </c>
      <c r="BJ37">
        <v>7.8</v>
      </c>
      <c r="BK37">
        <v>12</v>
      </c>
      <c r="BL37">
        <v>421.74</v>
      </c>
      <c r="BM37">
        <v>63.26</v>
      </c>
      <c r="BN37">
        <v>485</v>
      </c>
      <c r="BO37">
        <v>485</v>
      </c>
      <c r="BQ37" t="s">
        <v>255</v>
      </c>
      <c r="BR37" t="s">
        <v>256</v>
      </c>
      <c r="BS37" s="3">
        <v>44726</v>
      </c>
      <c r="BT37" s="4">
        <v>0.4770833333333333</v>
      </c>
      <c r="BU37" t="s">
        <v>257</v>
      </c>
      <c r="BV37" t="s">
        <v>87</v>
      </c>
      <c r="BW37" t="s">
        <v>143</v>
      </c>
      <c r="BX37" t="s">
        <v>258</v>
      </c>
      <c r="BY37">
        <v>38869.199999999997</v>
      </c>
      <c r="BZ37" t="s">
        <v>85</v>
      </c>
      <c r="CA37" t="s">
        <v>160</v>
      </c>
      <c r="CC37" t="s">
        <v>76</v>
      </c>
      <c r="CD37">
        <v>7800</v>
      </c>
      <c r="CE37" t="s">
        <v>86</v>
      </c>
      <c r="CF37" s="3">
        <v>44727</v>
      </c>
      <c r="CI37">
        <v>1</v>
      </c>
      <c r="CJ37">
        <v>1</v>
      </c>
      <c r="CK37">
        <v>21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"009941145299"</f>
        <v>009941145299</v>
      </c>
      <c r="F38" s="3">
        <v>44725</v>
      </c>
      <c r="G38">
        <v>202303</v>
      </c>
      <c r="H38" t="s">
        <v>75</v>
      </c>
      <c r="I38" t="s">
        <v>76</v>
      </c>
      <c r="J38" t="s">
        <v>77</v>
      </c>
      <c r="K38" t="s">
        <v>78</v>
      </c>
      <c r="L38" t="s">
        <v>98</v>
      </c>
      <c r="M38" t="s">
        <v>99</v>
      </c>
      <c r="N38" t="s">
        <v>259</v>
      </c>
      <c r="O38" t="s">
        <v>101</v>
      </c>
      <c r="P38" t="str">
        <f>"MT CAPE TOWN                  "</f>
        <v xml:space="preserve">MT CAPE TOWN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51.78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2.1</v>
      </c>
      <c r="BJ38">
        <v>3.2</v>
      </c>
      <c r="BK38">
        <v>4</v>
      </c>
      <c r="BL38">
        <v>141.22999999999999</v>
      </c>
      <c r="BM38">
        <v>21.18</v>
      </c>
      <c r="BN38">
        <v>162.41</v>
      </c>
      <c r="BO38">
        <v>162.41</v>
      </c>
      <c r="BQ38" t="s">
        <v>260</v>
      </c>
      <c r="BR38" t="s">
        <v>83</v>
      </c>
      <c r="BS38" s="3">
        <v>44727</v>
      </c>
      <c r="BT38" s="4">
        <v>0.52361111111111114</v>
      </c>
      <c r="BU38" t="s">
        <v>261</v>
      </c>
      <c r="BV38" t="s">
        <v>94</v>
      </c>
      <c r="BY38">
        <v>15782.45</v>
      </c>
      <c r="BZ38" t="s">
        <v>105</v>
      </c>
      <c r="CA38" t="s">
        <v>262</v>
      </c>
      <c r="CC38" t="s">
        <v>99</v>
      </c>
      <c r="CD38">
        <v>184</v>
      </c>
      <c r="CE38" t="s">
        <v>86</v>
      </c>
      <c r="CF38" s="3">
        <v>44727</v>
      </c>
      <c r="CI38">
        <v>2</v>
      </c>
      <c r="CJ38">
        <v>2</v>
      </c>
      <c r="CK38">
        <v>41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"080010504021"</f>
        <v>080010504021</v>
      </c>
      <c r="F39" s="3">
        <v>44725</v>
      </c>
      <c r="G39">
        <v>202303</v>
      </c>
      <c r="H39" t="s">
        <v>263</v>
      </c>
      <c r="I39" t="s">
        <v>264</v>
      </c>
      <c r="J39" t="s">
        <v>265</v>
      </c>
      <c r="K39" t="s">
        <v>78</v>
      </c>
      <c r="L39" t="s">
        <v>135</v>
      </c>
      <c r="M39" t="s">
        <v>136</v>
      </c>
      <c r="N39" t="s">
        <v>266</v>
      </c>
      <c r="O39" t="s">
        <v>81</v>
      </c>
      <c r="P39" t="str">
        <f>"Licence from Botswana         "</f>
        <v xml:space="preserve">Licence from Botswana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26.78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70.319999999999993</v>
      </c>
      <c r="BM39">
        <v>10.55</v>
      </c>
      <c r="BN39">
        <v>80.87</v>
      </c>
      <c r="BO39">
        <v>80.87</v>
      </c>
      <c r="BP39" t="s">
        <v>84</v>
      </c>
      <c r="BQ39" t="s">
        <v>267</v>
      </c>
      <c r="BR39" t="s">
        <v>268</v>
      </c>
      <c r="BS39" s="3">
        <v>44727</v>
      </c>
      <c r="BT39" s="4">
        <v>0.53125</v>
      </c>
      <c r="BU39" t="s">
        <v>269</v>
      </c>
      <c r="BV39" t="s">
        <v>87</v>
      </c>
      <c r="BW39" t="s">
        <v>270</v>
      </c>
      <c r="BX39" t="s">
        <v>271</v>
      </c>
      <c r="BY39">
        <v>1200</v>
      </c>
      <c r="CA39" t="s">
        <v>272</v>
      </c>
      <c r="CC39" t="s">
        <v>136</v>
      </c>
      <c r="CD39">
        <v>3201</v>
      </c>
      <c r="CE39" t="s">
        <v>273</v>
      </c>
      <c r="CF39" s="3">
        <v>44729</v>
      </c>
      <c r="CI39">
        <v>1</v>
      </c>
      <c r="CJ39">
        <v>2</v>
      </c>
      <c r="CK39">
        <v>21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"009941312007"</f>
        <v>009941312007</v>
      </c>
      <c r="F40" s="3">
        <v>44736</v>
      </c>
      <c r="G40">
        <v>202303</v>
      </c>
      <c r="H40" t="s">
        <v>114</v>
      </c>
      <c r="I40" t="s">
        <v>115</v>
      </c>
      <c r="J40" t="s">
        <v>156</v>
      </c>
      <c r="K40" t="s">
        <v>78</v>
      </c>
      <c r="L40" t="s">
        <v>75</v>
      </c>
      <c r="M40" t="s">
        <v>76</v>
      </c>
      <c r="N40" t="s">
        <v>274</v>
      </c>
      <c r="O40" t="s">
        <v>101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51.78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2.8</v>
      </c>
      <c r="BJ40">
        <v>1</v>
      </c>
      <c r="BK40">
        <v>3</v>
      </c>
      <c r="BL40">
        <v>141.22999999999999</v>
      </c>
      <c r="BM40">
        <v>21.18</v>
      </c>
      <c r="BN40">
        <v>162.41</v>
      </c>
      <c r="BO40">
        <v>162.41</v>
      </c>
      <c r="BQ40" t="s">
        <v>275</v>
      </c>
      <c r="BR40" t="s">
        <v>256</v>
      </c>
      <c r="BS40" t="s">
        <v>84</v>
      </c>
      <c r="BW40" t="s">
        <v>276</v>
      </c>
      <c r="BX40" t="s">
        <v>277</v>
      </c>
      <c r="BY40">
        <v>5227.99</v>
      </c>
      <c r="BZ40" t="s">
        <v>105</v>
      </c>
      <c r="CC40" t="s">
        <v>76</v>
      </c>
      <c r="CD40">
        <v>8005</v>
      </c>
      <c r="CE40" t="s">
        <v>86</v>
      </c>
      <c r="CI40">
        <v>2</v>
      </c>
      <c r="CJ40" t="s">
        <v>84</v>
      </c>
      <c r="CK40">
        <v>41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"009942040520"</f>
        <v>009942040520</v>
      </c>
      <c r="F41" s="3">
        <v>44736</v>
      </c>
      <c r="G41">
        <v>202303</v>
      </c>
      <c r="H41" t="s">
        <v>114</v>
      </c>
      <c r="I41" t="s">
        <v>115</v>
      </c>
      <c r="J41" t="s">
        <v>77</v>
      </c>
      <c r="K41" t="s">
        <v>78</v>
      </c>
      <c r="L41" t="s">
        <v>89</v>
      </c>
      <c r="M41" t="s">
        <v>90</v>
      </c>
      <c r="N41" t="s">
        <v>278</v>
      </c>
      <c r="O41" t="s">
        <v>81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26.78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70.319999999999993</v>
      </c>
      <c r="BM41">
        <v>10.55</v>
      </c>
      <c r="BN41">
        <v>80.87</v>
      </c>
      <c r="BO41">
        <v>80.87</v>
      </c>
      <c r="BQ41" t="s">
        <v>119</v>
      </c>
      <c r="BR41" t="s">
        <v>279</v>
      </c>
      <c r="BS41" s="3">
        <v>44739</v>
      </c>
      <c r="BT41" s="4">
        <v>0.46736111111111112</v>
      </c>
      <c r="BU41" t="s">
        <v>280</v>
      </c>
      <c r="BV41" t="s">
        <v>87</v>
      </c>
      <c r="BW41" t="s">
        <v>281</v>
      </c>
      <c r="BX41" t="s">
        <v>282</v>
      </c>
      <c r="BY41">
        <v>1200</v>
      </c>
      <c r="BZ41" t="s">
        <v>85</v>
      </c>
      <c r="CA41" t="s">
        <v>283</v>
      </c>
      <c r="CC41" t="s">
        <v>90</v>
      </c>
      <c r="CD41">
        <v>6001</v>
      </c>
      <c r="CE41" t="s">
        <v>86</v>
      </c>
      <c r="CF41" s="3">
        <v>44740</v>
      </c>
      <c r="CI41">
        <v>1</v>
      </c>
      <c r="CJ41">
        <v>1</v>
      </c>
      <c r="CK41">
        <v>21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"009942380809"</f>
        <v>009942380809</v>
      </c>
      <c r="F42" s="3">
        <v>44736</v>
      </c>
      <c r="G42">
        <v>202303</v>
      </c>
      <c r="H42" t="s">
        <v>75</v>
      </c>
      <c r="I42" t="s">
        <v>76</v>
      </c>
      <c r="J42" t="s">
        <v>77</v>
      </c>
      <c r="K42" t="s">
        <v>78</v>
      </c>
      <c r="L42" t="s">
        <v>75</v>
      </c>
      <c r="M42" t="s">
        <v>76</v>
      </c>
      <c r="N42" t="s">
        <v>284</v>
      </c>
      <c r="O42" t="s">
        <v>81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20.92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0.1</v>
      </c>
      <c r="BJ42">
        <v>0.6</v>
      </c>
      <c r="BK42">
        <v>1</v>
      </c>
      <c r="BL42">
        <v>54.93</v>
      </c>
      <c r="BM42">
        <v>8.24</v>
      </c>
      <c r="BN42">
        <v>63.17</v>
      </c>
      <c r="BO42">
        <v>63.17</v>
      </c>
      <c r="BQ42" t="s">
        <v>285</v>
      </c>
      <c r="BR42" t="s">
        <v>250</v>
      </c>
      <c r="BS42" s="3">
        <v>44739</v>
      </c>
      <c r="BT42" s="4">
        <v>0.39861111111111108</v>
      </c>
      <c r="BU42" t="s">
        <v>286</v>
      </c>
      <c r="BV42" t="s">
        <v>94</v>
      </c>
      <c r="BY42">
        <v>3171.84</v>
      </c>
      <c r="BZ42" t="s">
        <v>85</v>
      </c>
      <c r="CA42" t="s">
        <v>287</v>
      </c>
      <c r="CC42" t="s">
        <v>76</v>
      </c>
      <c r="CD42">
        <v>7441</v>
      </c>
      <c r="CE42" t="s">
        <v>86</v>
      </c>
      <c r="CF42" s="3">
        <v>44740</v>
      </c>
      <c r="CI42">
        <v>1</v>
      </c>
      <c r="CJ42">
        <v>1</v>
      </c>
      <c r="CK42">
        <v>22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"009941475336"</f>
        <v>009941475336</v>
      </c>
      <c r="F43" s="3">
        <v>44726</v>
      </c>
      <c r="G43">
        <v>202303</v>
      </c>
      <c r="H43" t="s">
        <v>288</v>
      </c>
      <c r="I43" t="s">
        <v>289</v>
      </c>
      <c r="J43" t="s">
        <v>88</v>
      </c>
      <c r="K43" t="s">
        <v>78</v>
      </c>
      <c r="L43" t="s">
        <v>89</v>
      </c>
      <c r="M43" t="s">
        <v>90</v>
      </c>
      <c r="N43" t="s">
        <v>161</v>
      </c>
      <c r="O43" t="s">
        <v>81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26.78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0.3</v>
      </c>
      <c r="BK43">
        <v>1</v>
      </c>
      <c r="BL43">
        <v>70.319999999999993</v>
      </c>
      <c r="BM43">
        <v>10.55</v>
      </c>
      <c r="BN43">
        <v>80.87</v>
      </c>
      <c r="BO43">
        <v>80.87</v>
      </c>
      <c r="BQ43" t="s">
        <v>290</v>
      </c>
      <c r="BR43" t="s">
        <v>291</v>
      </c>
      <c r="BS43" s="3">
        <v>44727</v>
      </c>
      <c r="BT43" s="4">
        <v>0.3972222222222222</v>
      </c>
      <c r="BU43" t="s">
        <v>93</v>
      </c>
      <c r="BV43" t="s">
        <v>94</v>
      </c>
      <c r="BY43">
        <v>1739</v>
      </c>
      <c r="BZ43" t="s">
        <v>85</v>
      </c>
      <c r="CA43" t="s">
        <v>95</v>
      </c>
      <c r="CC43" t="s">
        <v>90</v>
      </c>
      <c r="CD43">
        <v>6000</v>
      </c>
      <c r="CE43" t="s">
        <v>86</v>
      </c>
      <c r="CF43" s="3">
        <v>44727</v>
      </c>
      <c r="CI43">
        <v>1</v>
      </c>
      <c r="CJ43">
        <v>1</v>
      </c>
      <c r="CK43">
        <v>21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"009941475335"</f>
        <v>009941475335</v>
      </c>
      <c r="F44" s="3">
        <v>44726</v>
      </c>
      <c r="G44">
        <v>202303</v>
      </c>
      <c r="H44" t="s">
        <v>288</v>
      </c>
      <c r="I44" t="s">
        <v>289</v>
      </c>
      <c r="J44" t="s">
        <v>88</v>
      </c>
      <c r="K44" t="s">
        <v>78</v>
      </c>
      <c r="L44" t="s">
        <v>89</v>
      </c>
      <c r="M44" t="s">
        <v>90</v>
      </c>
      <c r="N44" t="s">
        <v>161</v>
      </c>
      <c r="O44" t="s">
        <v>81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46.85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3</v>
      </c>
      <c r="BJ44">
        <v>3.4</v>
      </c>
      <c r="BK44">
        <v>3.5</v>
      </c>
      <c r="BL44">
        <v>123.03</v>
      </c>
      <c r="BM44">
        <v>18.45</v>
      </c>
      <c r="BN44">
        <v>141.47999999999999</v>
      </c>
      <c r="BO44">
        <v>141.47999999999999</v>
      </c>
      <c r="BQ44" t="s">
        <v>290</v>
      </c>
      <c r="BR44" t="s">
        <v>291</v>
      </c>
      <c r="BS44" s="3">
        <v>44727</v>
      </c>
      <c r="BT44" s="4">
        <v>0.3972222222222222</v>
      </c>
      <c r="BU44" t="s">
        <v>93</v>
      </c>
      <c r="BV44" t="s">
        <v>94</v>
      </c>
      <c r="BY44">
        <v>17226</v>
      </c>
      <c r="BZ44" t="s">
        <v>85</v>
      </c>
      <c r="CA44" t="s">
        <v>95</v>
      </c>
      <c r="CC44" t="s">
        <v>90</v>
      </c>
      <c r="CD44">
        <v>6000</v>
      </c>
      <c r="CE44" t="s">
        <v>86</v>
      </c>
      <c r="CF44" s="3">
        <v>44727</v>
      </c>
      <c r="CI44">
        <v>1</v>
      </c>
      <c r="CJ44">
        <v>1</v>
      </c>
      <c r="CK44">
        <v>21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"009942380824"</f>
        <v>009942380824</v>
      </c>
      <c r="F45" s="3">
        <v>44741</v>
      </c>
      <c r="G45">
        <v>202303</v>
      </c>
      <c r="H45" t="s">
        <v>75</v>
      </c>
      <c r="I45" t="s">
        <v>76</v>
      </c>
      <c r="J45" t="s">
        <v>77</v>
      </c>
      <c r="K45" t="s">
        <v>78</v>
      </c>
      <c r="L45" t="s">
        <v>114</v>
      </c>
      <c r="M45" t="s">
        <v>115</v>
      </c>
      <c r="N45" t="s">
        <v>192</v>
      </c>
      <c r="O45" t="s">
        <v>101</v>
      </c>
      <c r="P45" t="str">
        <f>"JHB                           "</f>
        <v xml:space="preserve">JHB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88.06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12.7</v>
      </c>
      <c r="BJ45">
        <v>31.7</v>
      </c>
      <c r="BK45">
        <v>32</v>
      </c>
      <c r="BL45">
        <v>236.5</v>
      </c>
      <c r="BM45">
        <v>35.479999999999997</v>
      </c>
      <c r="BN45">
        <v>271.98</v>
      </c>
      <c r="BO45">
        <v>271.98</v>
      </c>
      <c r="BQ45" t="s">
        <v>292</v>
      </c>
      <c r="BR45" t="s">
        <v>83</v>
      </c>
      <c r="BS45" t="s">
        <v>84</v>
      </c>
      <c r="BY45">
        <v>158251.68</v>
      </c>
      <c r="BZ45" t="s">
        <v>105</v>
      </c>
      <c r="CC45" t="s">
        <v>115</v>
      </c>
      <c r="CD45">
        <v>1683</v>
      </c>
      <c r="CE45" t="s">
        <v>86</v>
      </c>
      <c r="CI45">
        <v>2</v>
      </c>
      <c r="CJ45" t="s">
        <v>84</v>
      </c>
      <c r="CK45">
        <v>41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"009942380756"</f>
        <v>009942380756</v>
      </c>
      <c r="F46" s="3">
        <v>44741</v>
      </c>
      <c r="G46">
        <v>202303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293</v>
      </c>
      <c r="O46" t="s">
        <v>81</v>
      </c>
      <c r="P46" t="str">
        <f>"DURBAN                        "</f>
        <v xml:space="preserve">DURBAN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26.78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0.7</v>
      </c>
      <c r="BJ46">
        <v>1.9</v>
      </c>
      <c r="BK46">
        <v>2</v>
      </c>
      <c r="BL46">
        <v>70.319999999999993</v>
      </c>
      <c r="BM46">
        <v>10.55</v>
      </c>
      <c r="BN46">
        <v>80.87</v>
      </c>
      <c r="BO46">
        <v>80.87</v>
      </c>
      <c r="BQ46" t="s">
        <v>82</v>
      </c>
      <c r="BR46" t="s">
        <v>83</v>
      </c>
      <c r="BS46" t="s">
        <v>84</v>
      </c>
      <c r="BY46">
        <v>9410.94</v>
      </c>
      <c r="BZ46" t="s">
        <v>85</v>
      </c>
      <c r="CC46" t="s">
        <v>80</v>
      </c>
      <c r="CD46">
        <v>4300</v>
      </c>
      <c r="CE46" t="s">
        <v>86</v>
      </c>
      <c r="CI46">
        <v>1</v>
      </c>
      <c r="CJ46" t="s">
        <v>84</v>
      </c>
      <c r="CK46">
        <v>21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"009942380819"</f>
        <v>009942380819</v>
      </c>
      <c r="F47" s="3">
        <v>44741</v>
      </c>
      <c r="G47">
        <v>202303</v>
      </c>
      <c r="H47" t="s">
        <v>75</v>
      </c>
      <c r="I47" t="s">
        <v>76</v>
      </c>
      <c r="J47" t="s">
        <v>77</v>
      </c>
      <c r="K47" t="s">
        <v>78</v>
      </c>
      <c r="L47" t="s">
        <v>294</v>
      </c>
      <c r="M47" t="s">
        <v>295</v>
      </c>
      <c r="N47" t="s">
        <v>296</v>
      </c>
      <c r="O47" t="s">
        <v>101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53.92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9.4</v>
      </c>
      <c r="BJ47">
        <v>15.1</v>
      </c>
      <c r="BK47">
        <v>16</v>
      </c>
      <c r="BL47">
        <v>146.84</v>
      </c>
      <c r="BM47">
        <v>22.03</v>
      </c>
      <c r="BN47">
        <v>168.87</v>
      </c>
      <c r="BO47">
        <v>168.87</v>
      </c>
      <c r="BQ47" t="s">
        <v>297</v>
      </c>
      <c r="BR47" t="s">
        <v>83</v>
      </c>
      <c r="BS47" t="s">
        <v>84</v>
      </c>
      <c r="BY47">
        <v>75739.199999999997</v>
      </c>
      <c r="BZ47" t="s">
        <v>105</v>
      </c>
      <c r="CC47" t="s">
        <v>295</v>
      </c>
      <c r="CD47">
        <v>9459</v>
      </c>
      <c r="CE47" t="s">
        <v>86</v>
      </c>
      <c r="CI47">
        <v>3</v>
      </c>
      <c r="CJ47" t="s">
        <v>84</v>
      </c>
      <c r="CK47">
        <v>41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"009942380757"</f>
        <v>009942380757</v>
      </c>
      <c r="F48" s="3">
        <v>44741</v>
      </c>
      <c r="G48">
        <v>202303</v>
      </c>
      <c r="H48" t="s">
        <v>75</v>
      </c>
      <c r="I48" t="s">
        <v>76</v>
      </c>
      <c r="J48" t="s">
        <v>77</v>
      </c>
      <c r="K48" t="s">
        <v>78</v>
      </c>
      <c r="L48" t="s">
        <v>89</v>
      </c>
      <c r="M48" t="s">
        <v>90</v>
      </c>
      <c r="N48" t="s">
        <v>298</v>
      </c>
      <c r="O48" t="s">
        <v>81</v>
      </c>
      <c r="P48" t="str">
        <f>"PE                            "</f>
        <v xml:space="preserve">PE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33.47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0.8</v>
      </c>
      <c r="BJ48">
        <v>2.2000000000000002</v>
      </c>
      <c r="BK48">
        <v>2.5</v>
      </c>
      <c r="BL48">
        <v>87.89</v>
      </c>
      <c r="BM48">
        <v>13.18</v>
      </c>
      <c r="BN48">
        <v>101.07</v>
      </c>
      <c r="BO48">
        <v>101.07</v>
      </c>
      <c r="BQ48" t="s">
        <v>240</v>
      </c>
      <c r="BR48" t="s">
        <v>83</v>
      </c>
      <c r="BS48" s="3">
        <v>44742</v>
      </c>
      <c r="BT48" s="4">
        <v>0.39513888888888887</v>
      </c>
      <c r="BU48" t="s">
        <v>150</v>
      </c>
      <c r="BV48" t="s">
        <v>94</v>
      </c>
      <c r="BY48">
        <v>11032.16</v>
      </c>
      <c r="BZ48" t="s">
        <v>85</v>
      </c>
      <c r="CA48" t="s">
        <v>151</v>
      </c>
      <c r="CC48" t="s">
        <v>90</v>
      </c>
      <c r="CD48">
        <v>6001</v>
      </c>
      <c r="CE48" t="s">
        <v>86</v>
      </c>
      <c r="CI48">
        <v>1</v>
      </c>
      <c r="CJ48">
        <v>1</v>
      </c>
      <c r="CK48">
        <v>21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"009942380820"</f>
        <v>009942380820</v>
      </c>
      <c r="F49" s="3">
        <v>44741</v>
      </c>
      <c r="G49">
        <v>202303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77</v>
      </c>
      <c r="O49" t="s">
        <v>81</v>
      </c>
      <c r="P49" t="str">
        <f>"DURBAN                        "</f>
        <v xml:space="preserve">DURBAN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127.15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5.0999999999999996</v>
      </c>
      <c r="BJ49">
        <v>9.1</v>
      </c>
      <c r="BK49">
        <v>9.5</v>
      </c>
      <c r="BL49">
        <v>333.89</v>
      </c>
      <c r="BM49">
        <v>50.08</v>
      </c>
      <c r="BN49">
        <v>383.97</v>
      </c>
      <c r="BO49">
        <v>383.97</v>
      </c>
      <c r="BQ49" t="s">
        <v>299</v>
      </c>
      <c r="BR49" t="s">
        <v>83</v>
      </c>
      <c r="BS49" t="s">
        <v>84</v>
      </c>
      <c r="BY49">
        <v>45309.599999999999</v>
      </c>
      <c r="BZ49" t="s">
        <v>85</v>
      </c>
      <c r="CC49" t="s">
        <v>80</v>
      </c>
      <c r="CD49">
        <v>4300</v>
      </c>
      <c r="CE49" t="s">
        <v>86</v>
      </c>
      <c r="CI49">
        <v>1</v>
      </c>
      <c r="CJ49" t="s">
        <v>84</v>
      </c>
      <c r="CK49">
        <v>21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"009942380823"</f>
        <v>009942380823</v>
      </c>
      <c r="F50" s="3">
        <v>44741</v>
      </c>
      <c r="G50">
        <v>202303</v>
      </c>
      <c r="H50" t="s">
        <v>75</v>
      </c>
      <c r="I50" t="s">
        <v>76</v>
      </c>
      <c r="J50" t="s">
        <v>77</v>
      </c>
      <c r="K50" t="s">
        <v>78</v>
      </c>
      <c r="L50" t="s">
        <v>114</v>
      </c>
      <c r="M50" t="s">
        <v>115</v>
      </c>
      <c r="N50" t="s">
        <v>248</v>
      </c>
      <c r="O50" t="s">
        <v>81</v>
      </c>
      <c r="P50" t="str">
        <f>"JHB                           "</f>
        <v xml:space="preserve">JHB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46.85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2.1</v>
      </c>
      <c r="BJ50">
        <v>3.3</v>
      </c>
      <c r="BK50">
        <v>3.5</v>
      </c>
      <c r="BL50">
        <v>123.03</v>
      </c>
      <c r="BM50">
        <v>18.45</v>
      </c>
      <c r="BN50">
        <v>141.47999999999999</v>
      </c>
      <c r="BO50">
        <v>141.47999999999999</v>
      </c>
      <c r="BQ50" t="s">
        <v>300</v>
      </c>
      <c r="BR50" t="s">
        <v>83</v>
      </c>
      <c r="BS50" t="s">
        <v>84</v>
      </c>
      <c r="BY50">
        <v>16365.38</v>
      </c>
      <c r="BZ50" t="s">
        <v>85</v>
      </c>
      <c r="CC50" t="s">
        <v>115</v>
      </c>
      <c r="CD50">
        <v>1683</v>
      </c>
      <c r="CE50" t="s">
        <v>86</v>
      </c>
      <c r="CI50">
        <v>1</v>
      </c>
      <c r="CJ50" t="s">
        <v>84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"009941145302"</f>
        <v>009941145302</v>
      </c>
      <c r="F51" s="3">
        <v>44726</v>
      </c>
      <c r="G51">
        <v>202303</v>
      </c>
      <c r="H51" t="s">
        <v>75</v>
      </c>
      <c r="I51" t="s">
        <v>76</v>
      </c>
      <c r="J51" t="s">
        <v>77</v>
      </c>
      <c r="K51" t="s">
        <v>78</v>
      </c>
      <c r="L51" t="s">
        <v>294</v>
      </c>
      <c r="M51" t="s">
        <v>295</v>
      </c>
      <c r="N51" t="s">
        <v>301</v>
      </c>
      <c r="O51" t="s">
        <v>101</v>
      </c>
      <c r="P51" t="str">
        <f>"MT CPT                        "</f>
        <v xml:space="preserve">MT CPT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51.78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9.3000000000000007</v>
      </c>
      <c r="BJ51">
        <v>13.8</v>
      </c>
      <c r="BK51">
        <v>14</v>
      </c>
      <c r="BL51">
        <v>141.22999999999999</v>
      </c>
      <c r="BM51">
        <v>21.18</v>
      </c>
      <c r="BN51">
        <v>162.41</v>
      </c>
      <c r="BO51">
        <v>162.41</v>
      </c>
      <c r="BQ51" t="s">
        <v>302</v>
      </c>
      <c r="BR51" t="s">
        <v>83</v>
      </c>
      <c r="BS51" s="3">
        <v>44732</v>
      </c>
      <c r="BT51" s="4">
        <v>0.52708333333333335</v>
      </c>
      <c r="BU51" t="s">
        <v>303</v>
      </c>
      <c r="BV51" t="s">
        <v>94</v>
      </c>
      <c r="BY51">
        <v>68821.5</v>
      </c>
      <c r="BZ51" t="s">
        <v>105</v>
      </c>
      <c r="CA51" t="s">
        <v>304</v>
      </c>
      <c r="CC51" t="s">
        <v>295</v>
      </c>
      <c r="CD51">
        <v>9459</v>
      </c>
      <c r="CE51" t="s">
        <v>86</v>
      </c>
      <c r="CF51" s="3">
        <v>44732</v>
      </c>
      <c r="CI51">
        <v>3</v>
      </c>
      <c r="CJ51">
        <v>4</v>
      </c>
      <c r="CK51">
        <v>41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"009941145300"</f>
        <v>009941145300</v>
      </c>
      <c r="F52" s="3">
        <v>44727</v>
      </c>
      <c r="G52">
        <v>202303</v>
      </c>
      <c r="H52" t="s">
        <v>75</v>
      </c>
      <c r="I52" t="s">
        <v>76</v>
      </c>
      <c r="J52" t="s">
        <v>77</v>
      </c>
      <c r="K52" t="s">
        <v>78</v>
      </c>
      <c r="L52" t="s">
        <v>114</v>
      </c>
      <c r="M52" t="s">
        <v>115</v>
      </c>
      <c r="N52" t="s">
        <v>192</v>
      </c>
      <c r="O52" t="s">
        <v>101</v>
      </c>
      <c r="P52" t="str">
        <f>"JHB                           "</f>
        <v xml:space="preserve">JHB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79.53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20.6</v>
      </c>
      <c r="BJ52">
        <v>27.2</v>
      </c>
      <c r="BK52">
        <v>28</v>
      </c>
      <c r="BL52">
        <v>214.09</v>
      </c>
      <c r="BM52">
        <v>32.11</v>
      </c>
      <c r="BN52">
        <v>246.2</v>
      </c>
      <c r="BO52">
        <v>246.2</v>
      </c>
      <c r="BQ52" t="s">
        <v>179</v>
      </c>
      <c r="BR52" t="s">
        <v>83</v>
      </c>
      <c r="BS52" s="3">
        <v>44729</v>
      </c>
      <c r="BT52" s="4">
        <v>0.39999999999999997</v>
      </c>
      <c r="BU52" t="s">
        <v>305</v>
      </c>
      <c r="BV52" t="s">
        <v>94</v>
      </c>
      <c r="BY52">
        <v>135782.39999999999</v>
      </c>
      <c r="BZ52" t="s">
        <v>105</v>
      </c>
      <c r="CA52" t="s">
        <v>168</v>
      </c>
      <c r="CC52" t="s">
        <v>115</v>
      </c>
      <c r="CD52">
        <v>1683</v>
      </c>
      <c r="CE52" t="s">
        <v>86</v>
      </c>
      <c r="CF52" s="3">
        <v>44730</v>
      </c>
      <c r="CI52">
        <v>2</v>
      </c>
      <c r="CJ52">
        <v>2</v>
      </c>
      <c r="CK52">
        <v>41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"009942040519"</f>
        <v>009942040519</v>
      </c>
      <c r="F53" s="3">
        <v>44727</v>
      </c>
      <c r="G53">
        <v>202303</v>
      </c>
      <c r="H53" t="s">
        <v>114</v>
      </c>
      <c r="I53" t="s">
        <v>115</v>
      </c>
      <c r="J53" t="s">
        <v>77</v>
      </c>
      <c r="K53" t="s">
        <v>78</v>
      </c>
      <c r="L53" t="s">
        <v>75</v>
      </c>
      <c r="M53" t="s">
        <v>76</v>
      </c>
      <c r="N53" t="s">
        <v>306</v>
      </c>
      <c r="O53" t="s">
        <v>81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26.78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70.319999999999993</v>
      </c>
      <c r="BM53">
        <v>10.55</v>
      </c>
      <c r="BN53">
        <v>80.87</v>
      </c>
      <c r="BO53">
        <v>80.87</v>
      </c>
      <c r="BQ53" t="s">
        <v>307</v>
      </c>
      <c r="BR53" t="s">
        <v>279</v>
      </c>
      <c r="BS53" s="3">
        <v>44729</v>
      </c>
      <c r="BT53" s="4">
        <v>0.51736111111111105</v>
      </c>
      <c r="BU53" t="s">
        <v>308</v>
      </c>
      <c r="BV53" t="s">
        <v>87</v>
      </c>
      <c r="BW53" t="s">
        <v>309</v>
      </c>
      <c r="BX53" t="s">
        <v>258</v>
      </c>
      <c r="BY53">
        <v>1200</v>
      </c>
      <c r="BZ53" t="s">
        <v>85</v>
      </c>
      <c r="CA53" t="s">
        <v>160</v>
      </c>
      <c r="CC53" t="s">
        <v>76</v>
      </c>
      <c r="CD53">
        <v>7800</v>
      </c>
      <c r="CE53" t="s">
        <v>86</v>
      </c>
      <c r="CF53" s="3">
        <v>44732</v>
      </c>
      <c r="CI53">
        <v>1</v>
      </c>
      <c r="CJ53">
        <v>2</v>
      </c>
      <c r="CK53">
        <v>21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"089901384236"</f>
        <v>089901384236</v>
      </c>
      <c r="F54" s="3">
        <v>44729</v>
      </c>
      <c r="G54">
        <v>202303</v>
      </c>
      <c r="H54" t="s">
        <v>310</v>
      </c>
      <c r="I54" t="s">
        <v>311</v>
      </c>
      <c r="J54" t="s">
        <v>312</v>
      </c>
      <c r="K54" t="s">
        <v>78</v>
      </c>
      <c r="L54" t="s">
        <v>107</v>
      </c>
      <c r="M54" t="s">
        <v>108</v>
      </c>
      <c r="N54" t="s">
        <v>313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26.78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70.319999999999993</v>
      </c>
      <c r="BM54">
        <v>10.55</v>
      </c>
      <c r="BN54">
        <v>80.87</v>
      </c>
      <c r="BO54">
        <v>80.87</v>
      </c>
      <c r="BQ54" t="s">
        <v>153</v>
      </c>
      <c r="BR54" t="s">
        <v>314</v>
      </c>
      <c r="BS54" s="3">
        <v>44732</v>
      </c>
      <c r="BT54" s="4">
        <v>0.41875000000000001</v>
      </c>
      <c r="BU54" t="s">
        <v>315</v>
      </c>
      <c r="BV54" t="s">
        <v>94</v>
      </c>
      <c r="BY54">
        <v>1200</v>
      </c>
      <c r="BZ54" t="s">
        <v>85</v>
      </c>
      <c r="CA54" t="s">
        <v>113</v>
      </c>
      <c r="CC54" t="s">
        <v>108</v>
      </c>
      <c r="CD54">
        <v>46</v>
      </c>
      <c r="CE54" t="s">
        <v>86</v>
      </c>
      <c r="CF54" s="3">
        <v>44732</v>
      </c>
      <c r="CI54">
        <v>1</v>
      </c>
      <c r="CJ54">
        <v>1</v>
      </c>
      <c r="CK54">
        <v>21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"009941578705"</f>
        <v>009941578705</v>
      </c>
      <c r="F55" s="3">
        <v>44732</v>
      </c>
      <c r="G55">
        <v>202303</v>
      </c>
      <c r="H55" t="s">
        <v>89</v>
      </c>
      <c r="I55" t="s">
        <v>90</v>
      </c>
      <c r="J55" t="s">
        <v>88</v>
      </c>
      <c r="K55" t="s">
        <v>78</v>
      </c>
      <c r="L55" t="s">
        <v>98</v>
      </c>
      <c r="M55" t="s">
        <v>99</v>
      </c>
      <c r="N55" t="s">
        <v>152</v>
      </c>
      <c r="O55" t="s">
        <v>81</v>
      </c>
      <c r="P55" t="str">
        <f>"11912270 FM                   "</f>
        <v xml:space="preserve">11912270 FM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26.78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70.319999999999993</v>
      </c>
      <c r="BM55">
        <v>10.55</v>
      </c>
      <c r="BN55">
        <v>80.87</v>
      </c>
      <c r="BO55">
        <v>80.87</v>
      </c>
      <c r="BQ55" t="s">
        <v>153</v>
      </c>
      <c r="BR55" t="s">
        <v>154</v>
      </c>
      <c r="BS55" s="3">
        <v>44733</v>
      </c>
      <c r="BT55" s="4">
        <v>0.43124999999999997</v>
      </c>
      <c r="BU55" t="s">
        <v>112</v>
      </c>
      <c r="BV55" t="s">
        <v>94</v>
      </c>
      <c r="BY55">
        <v>1200</v>
      </c>
      <c r="BZ55" t="s">
        <v>85</v>
      </c>
      <c r="CC55" t="s">
        <v>99</v>
      </c>
      <c r="CD55">
        <v>140</v>
      </c>
      <c r="CE55" t="s">
        <v>86</v>
      </c>
      <c r="CF55" s="3">
        <v>44733</v>
      </c>
      <c r="CI55">
        <v>1</v>
      </c>
      <c r="CJ55">
        <v>1</v>
      </c>
      <c r="CK55">
        <v>21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"009940641898"</f>
        <v>009940641898</v>
      </c>
      <c r="F56" s="3">
        <v>44732</v>
      </c>
      <c r="G56">
        <v>202303</v>
      </c>
      <c r="H56" t="s">
        <v>75</v>
      </c>
      <c r="I56" t="s">
        <v>76</v>
      </c>
      <c r="J56" t="s">
        <v>88</v>
      </c>
      <c r="K56" t="s">
        <v>78</v>
      </c>
      <c r="L56" t="s">
        <v>123</v>
      </c>
      <c r="M56" t="s">
        <v>124</v>
      </c>
      <c r="N56" t="s">
        <v>161</v>
      </c>
      <c r="O56" t="s">
        <v>81</v>
      </c>
      <c r="P56" t="str">
        <f>"11942270FM                    "</f>
        <v xml:space="preserve">11942270FM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976.93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4</v>
      </c>
      <c r="BI56">
        <v>12.3</v>
      </c>
      <c r="BJ56">
        <v>72.7</v>
      </c>
      <c r="BK56">
        <v>73</v>
      </c>
      <c r="BL56">
        <v>2565.4299999999998</v>
      </c>
      <c r="BM56">
        <v>384.81</v>
      </c>
      <c r="BN56">
        <v>2950.24</v>
      </c>
      <c r="BO56">
        <v>2950.24</v>
      </c>
      <c r="BQ56" t="s">
        <v>222</v>
      </c>
      <c r="BR56" t="s">
        <v>92</v>
      </c>
      <c r="BS56" s="3">
        <v>44734</v>
      </c>
      <c r="BT56" s="4">
        <v>0.3743055555555555</v>
      </c>
      <c r="BU56" t="s">
        <v>316</v>
      </c>
      <c r="BV56" t="s">
        <v>87</v>
      </c>
      <c r="BW56" t="s">
        <v>237</v>
      </c>
      <c r="BX56" t="s">
        <v>317</v>
      </c>
      <c r="BY56">
        <v>363639.43</v>
      </c>
      <c r="BZ56" t="s">
        <v>85</v>
      </c>
      <c r="CA56" t="s">
        <v>318</v>
      </c>
      <c r="CC56" t="s">
        <v>124</v>
      </c>
      <c r="CD56">
        <v>2021</v>
      </c>
      <c r="CE56" t="s">
        <v>86</v>
      </c>
      <c r="CF56" s="3">
        <v>44735</v>
      </c>
      <c r="CI56">
        <v>1</v>
      </c>
      <c r="CJ56">
        <v>2</v>
      </c>
      <c r="CK56">
        <v>21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"009942380812"</f>
        <v>009942380812</v>
      </c>
      <c r="F57" s="3">
        <v>44733</v>
      </c>
      <c r="G57">
        <v>202303</v>
      </c>
      <c r="H57" t="s">
        <v>75</v>
      </c>
      <c r="I57" t="s">
        <v>76</v>
      </c>
      <c r="J57" t="s">
        <v>77</v>
      </c>
      <c r="K57" t="s">
        <v>78</v>
      </c>
      <c r="L57" t="s">
        <v>75</v>
      </c>
      <c r="M57" t="s">
        <v>76</v>
      </c>
      <c r="N57" t="s">
        <v>319</v>
      </c>
      <c r="O57" t="s">
        <v>81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20.92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1.1000000000000001</v>
      </c>
      <c r="BK57">
        <v>1.5</v>
      </c>
      <c r="BL57">
        <v>54.93</v>
      </c>
      <c r="BM57">
        <v>8.24</v>
      </c>
      <c r="BN57">
        <v>63.17</v>
      </c>
      <c r="BO57">
        <v>63.17</v>
      </c>
      <c r="BQ57" t="s">
        <v>320</v>
      </c>
      <c r="BR57" t="s">
        <v>250</v>
      </c>
      <c r="BS57" s="3">
        <v>44734</v>
      </c>
      <c r="BT57" s="4">
        <v>0.42152777777777778</v>
      </c>
      <c r="BU57" t="s">
        <v>286</v>
      </c>
      <c r="BV57" t="s">
        <v>94</v>
      </c>
      <c r="BY57">
        <v>5481.7</v>
      </c>
      <c r="BZ57" t="s">
        <v>85</v>
      </c>
      <c r="CA57" t="s">
        <v>321</v>
      </c>
      <c r="CC57" t="s">
        <v>76</v>
      </c>
      <c r="CD57">
        <v>7441</v>
      </c>
      <c r="CE57" t="s">
        <v>86</v>
      </c>
      <c r="CF57" s="3">
        <v>44735</v>
      </c>
      <c r="CI57">
        <v>1</v>
      </c>
      <c r="CJ57">
        <v>1</v>
      </c>
      <c r="CK57">
        <v>22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"009942380814"</f>
        <v>009942380814</v>
      </c>
      <c r="F58" s="3">
        <v>44733</v>
      </c>
      <c r="G58">
        <v>202303</v>
      </c>
      <c r="H58" t="s">
        <v>75</v>
      </c>
      <c r="I58" t="s">
        <v>76</v>
      </c>
      <c r="J58" t="s">
        <v>77</v>
      </c>
      <c r="K58" t="s">
        <v>78</v>
      </c>
      <c r="L58" t="s">
        <v>322</v>
      </c>
      <c r="M58" t="s">
        <v>323</v>
      </c>
      <c r="N58" t="s">
        <v>324</v>
      </c>
      <c r="O58" t="s">
        <v>101</v>
      </c>
      <c r="P58" t="str">
        <f>"MT CAPE TOWN                  "</f>
        <v xml:space="preserve">MT CAPE TOWN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53.98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14.3</v>
      </c>
      <c r="BJ58">
        <v>26.5</v>
      </c>
      <c r="BK58">
        <v>27</v>
      </c>
      <c r="BL58">
        <v>147</v>
      </c>
      <c r="BM58">
        <v>22.05</v>
      </c>
      <c r="BN58">
        <v>169.05</v>
      </c>
      <c r="BO58">
        <v>169.05</v>
      </c>
      <c r="BQ58" t="s">
        <v>325</v>
      </c>
      <c r="BR58" t="s">
        <v>83</v>
      </c>
      <c r="BS58" s="3">
        <v>44734</v>
      </c>
      <c r="BT58" s="4">
        <v>0.41666666666666669</v>
      </c>
      <c r="BU58" t="s">
        <v>326</v>
      </c>
      <c r="BV58" t="s">
        <v>94</v>
      </c>
      <c r="BY58">
        <v>132303.6</v>
      </c>
      <c r="BZ58" t="s">
        <v>105</v>
      </c>
      <c r="CA58" t="s">
        <v>327</v>
      </c>
      <c r="CC58" t="s">
        <v>323</v>
      </c>
      <c r="CD58">
        <v>7600</v>
      </c>
      <c r="CE58" t="s">
        <v>86</v>
      </c>
      <c r="CF58" s="3">
        <v>44735</v>
      </c>
      <c r="CI58">
        <v>1</v>
      </c>
      <c r="CJ58">
        <v>1</v>
      </c>
      <c r="CK58">
        <v>42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"009942380827"</f>
        <v>009942380827</v>
      </c>
      <c r="F59" s="3">
        <v>44733</v>
      </c>
      <c r="G59">
        <v>202303</v>
      </c>
      <c r="H59" t="s">
        <v>75</v>
      </c>
      <c r="I59" t="s">
        <v>76</v>
      </c>
      <c r="J59" t="s">
        <v>77</v>
      </c>
      <c r="K59" t="s">
        <v>78</v>
      </c>
      <c r="L59" t="s">
        <v>89</v>
      </c>
      <c r="M59" t="s">
        <v>90</v>
      </c>
      <c r="N59" t="s">
        <v>328</v>
      </c>
      <c r="O59" t="s">
        <v>101</v>
      </c>
      <c r="P59" t="str">
        <f>"P.E                           "</f>
        <v xml:space="preserve">P.E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117.94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13.5</v>
      </c>
      <c r="BJ59">
        <v>45.5</v>
      </c>
      <c r="BK59">
        <v>46</v>
      </c>
      <c r="BL59">
        <v>314.95999999999998</v>
      </c>
      <c r="BM59">
        <v>47.24</v>
      </c>
      <c r="BN59">
        <v>362.2</v>
      </c>
      <c r="BO59">
        <v>362.2</v>
      </c>
      <c r="BQ59" t="s">
        <v>240</v>
      </c>
      <c r="BR59" t="s">
        <v>149</v>
      </c>
      <c r="BS59" s="3">
        <v>44735</v>
      </c>
      <c r="BT59" s="4">
        <v>0.56041666666666667</v>
      </c>
      <c r="BU59" t="s">
        <v>329</v>
      </c>
      <c r="BV59" t="s">
        <v>94</v>
      </c>
      <c r="BY59">
        <v>227371.45</v>
      </c>
      <c r="BZ59" t="s">
        <v>105</v>
      </c>
      <c r="CA59" t="s">
        <v>151</v>
      </c>
      <c r="CC59" t="s">
        <v>90</v>
      </c>
      <c r="CD59">
        <v>6000</v>
      </c>
      <c r="CE59" t="s">
        <v>86</v>
      </c>
      <c r="CF59" s="3">
        <v>44735</v>
      </c>
      <c r="CI59">
        <v>2</v>
      </c>
      <c r="CJ59">
        <v>2</v>
      </c>
      <c r="CK59">
        <v>41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"009942380826"</f>
        <v>009942380826</v>
      </c>
      <c r="F60" s="3">
        <v>44733</v>
      </c>
      <c r="G60">
        <v>202303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  <c r="N60" t="s">
        <v>77</v>
      </c>
      <c r="O60" t="s">
        <v>101</v>
      </c>
      <c r="P60" t="str">
        <f>"DURBAN                        "</f>
        <v xml:space="preserve">DURBAN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122.21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15.9</v>
      </c>
      <c r="BJ60">
        <v>47.1</v>
      </c>
      <c r="BK60">
        <v>48</v>
      </c>
      <c r="BL60">
        <v>326.17</v>
      </c>
      <c r="BM60">
        <v>48.93</v>
      </c>
      <c r="BN60">
        <v>375.1</v>
      </c>
      <c r="BO60">
        <v>375.1</v>
      </c>
      <c r="BQ60" t="s">
        <v>82</v>
      </c>
      <c r="BR60" t="s">
        <v>149</v>
      </c>
      <c r="BS60" s="3">
        <v>44735</v>
      </c>
      <c r="BT60" s="4">
        <v>0.60902777777777783</v>
      </c>
      <c r="BU60" t="s">
        <v>330</v>
      </c>
      <c r="BV60" t="s">
        <v>94</v>
      </c>
      <c r="BY60">
        <v>235302.08</v>
      </c>
      <c r="BZ60" t="s">
        <v>105</v>
      </c>
      <c r="CA60" t="s">
        <v>331</v>
      </c>
      <c r="CC60" t="s">
        <v>80</v>
      </c>
      <c r="CD60">
        <v>4300</v>
      </c>
      <c r="CE60" t="s">
        <v>86</v>
      </c>
      <c r="CF60" s="3">
        <v>44736</v>
      </c>
      <c r="CI60">
        <v>3</v>
      </c>
      <c r="CJ60">
        <v>2</v>
      </c>
      <c r="CK60">
        <v>41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"009942380816"</f>
        <v>009942380816</v>
      </c>
      <c r="F61" s="3">
        <v>44739</v>
      </c>
      <c r="G61">
        <v>202303</v>
      </c>
      <c r="H61" t="s">
        <v>75</v>
      </c>
      <c r="I61" t="s">
        <v>76</v>
      </c>
      <c r="J61" t="s">
        <v>77</v>
      </c>
      <c r="K61" t="s">
        <v>78</v>
      </c>
      <c r="L61" t="s">
        <v>79</v>
      </c>
      <c r="M61" t="s">
        <v>80</v>
      </c>
      <c r="N61" t="s">
        <v>77</v>
      </c>
      <c r="O61" t="s">
        <v>101</v>
      </c>
      <c r="P61" t="str">
        <f>"SUE                           "</f>
        <v xml:space="preserve">SUE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128.61000000000001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36.799999999999997</v>
      </c>
      <c r="BJ61">
        <v>50.5</v>
      </c>
      <c r="BK61">
        <v>51</v>
      </c>
      <c r="BL61">
        <v>342.98</v>
      </c>
      <c r="BM61">
        <v>51.45</v>
      </c>
      <c r="BN61">
        <v>394.43</v>
      </c>
      <c r="BO61">
        <v>394.43</v>
      </c>
      <c r="BQ61" t="s">
        <v>82</v>
      </c>
      <c r="BR61" t="s">
        <v>83</v>
      </c>
      <c r="BS61" s="3">
        <v>44741</v>
      </c>
      <c r="BT61" s="4">
        <v>0.62638888888888888</v>
      </c>
      <c r="BU61" t="s">
        <v>332</v>
      </c>
      <c r="BV61" t="s">
        <v>94</v>
      </c>
      <c r="BY61">
        <v>252600.38</v>
      </c>
      <c r="BZ61" t="s">
        <v>105</v>
      </c>
      <c r="CA61" t="s">
        <v>333</v>
      </c>
      <c r="CC61" t="s">
        <v>80</v>
      </c>
      <c r="CD61">
        <v>4300</v>
      </c>
      <c r="CE61" t="s">
        <v>86</v>
      </c>
      <c r="CI61">
        <v>3</v>
      </c>
      <c r="CJ61">
        <v>2</v>
      </c>
      <c r="CK61">
        <v>41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"009942380817"</f>
        <v>009942380817</v>
      </c>
      <c r="F62" s="3">
        <v>44739</v>
      </c>
      <c r="G62">
        <v>202303</v>
      </c>
      <c r="H62" t="s">
        <v>75</v>
      </c>
      <c r="I62" t="s">
        <v>76</v>
      </c>
      <c r="J62" t="s">
        <v>77</v>
      </c>
      <c r="K62" t="s">
        <v>78</v>
      </c>
      <c r="L62" t="s">
        <v>114</v>
      </c>
      <c r="M62" t="s">
        <v>115</v>
      </c>
      <c r="N62" t="s">
        <v>334</v>
      </c>
      <c r="O62" t="s">
        <v>101</v>
      </c>
      <c r="P62" t="str">
        <f>"JHB                           "</f>
        <v xml:space="preserve">JHB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51.78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4.4000000000000004</v>
      </c>
      <c r="BJ62">
        <v>15</v>
      </c>
      <c r="BK62">
        <v>15</v>
      </c>
      <c r="BL62">
        <v>141.22999999999999</v>
      </c>
      <c r="BM62">
        <v>21.18</v>
      </c>
      <c r="BN62">
        <v>162.41</v>
      </c>
      <c r="BO62">
        <v>162.41</v>
      </c>
      <c r="BQ62" t="s">
        <v>300</v>
      </c>
      <c r="BR62" t="s">
        <v>83</v>
      </c>
      <c r="BS62" s="3">
        <v>44741</v>
      </c>
      <c r="BT62" s="4">
        <v>0.44305555555555554</v>
      </c>
      <c r="BU62" t="s">
        <v>335</v>
      </c>
      <c r="BV62" t="s">
        <v>94</v>
      </c>
      <c r="BY62">
        <v>75225.919999999998</v>
      </c>
      <c r="BZ62" t="s">
        <v>105</v>
      </c>
      <c r="CA62" t="s">
        <v>168</v>
      </c>
      <c r="CC62" t="s">
        <v>115</v>
      </c>
      <c r="CD62">
        <v>1683</v>
      </c>
      <c r="CE62" t="s">
        <v>86</v>
      </c>
      <c r="CF62" s="3">
        <v>44742</v>
      </c>
      <c r="CI62">
        <v>2</v>
      </c>
      <c r="CJ62">
        <v>2</v>
      </c>
      <c r="CK62">
        <v>41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"009940041022"</f>
        <v>009940041022</v>
      </c>
      <c r="F63" s="3">
        <v>44739</v>
      </c>
      <c r="G63">
        <v>202303</v>
      </c>
      <c r="H63" t="s">
        <v>169</v>
      </c>
      <c r="I63" t="s">
        <v>170</v>
      </c>
      <c r="J63" t="s">
        <v>171</v>
      </c>
      <c r="K63" t="s">
        <v>78</v>
      </c>
      <c r="L63" t="s">
        <v>123</v>
      </c>
      <c r="M63" t="s">
        <v>124</v>
      </c>
      <c r="N63" t="s">
        <v>336</v>
      </c>
      <c r="O63" t="s">
        <v>81</v>
      </c>
      <c r="P63" t="str">
        <f>"....                          "</f>
        <v xml:space="preserve">....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51.88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136.24</v>
      </c>
      <c r="BM63">
        <v>20.440000000000001</v>
      </c>
      <c r="BN63">
        <v>156.68</v>
      </c>
      <c r="BO63">
        <v>156.68</v>
      </c>
      <c r="BQ63" t="s">
        <v>337</v>
      </c>
      <c r="BR63" t="s">
        <v>207</v>
      </c>
      <c r="BS63" s="3">
        <v>44740</v>
      </c>
      <c r="BT63" s="4">
        <v>0.35694444444444445</v>
      </c>
      <c r="BU63" t="s">
        <v>338</v>
      </c>
      <c r="BV63" t="s">
        <v>94</v>
      </c>
      <c r="BY63">
        <v>1200</v>
      </c>
      <c r="BZ63" t="s">
        <v>85</v>
      </c>
      <c r="CA63" t="s">
        <v>178</v>
      </c>
      <c r="CC63" t="s">
        <v>124</v>
      </c>
      <c r="CD63">
        <v>2000</v>
      </c>
      <c r="CE63" t="s">
        <v>86</v>
      </c>
      <c r="CF63" s="3">
        <v>44740</v>
      </c>
      <c r="CI63">
        <v>1</v>
      </c>
      <c r="CJ63">
        <v>1</v>
      </c>
      <c r="CK63">
        <v>23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"009941828277"</f>
        <v>009941828277</v>
      </c>
      <c r="F64" s="3">
        <v>44739</v>
      </c>
      <c r="G64">
        <v>202303</v>
      </c>
      <c r="H64" t="s">
        <v>114</v>
      </c>
      <c r="I64" t="s">
        <v>115</v>
      </c>
      <c r="J64" t="s">
        <v>156</v>
      </c>
      <c r="K64" t="s">
        <v>78</v>
      </c>
      <c r="L64" t="s">
        <v>79</v>
      </c>
      <c r="M64" t="s">
        <v>80</v>
      </c>
      <c r="N64" t="s">
        <v>156</v>
      </c>
      <c r="O64" t="s">
        <v>101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51.78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3</v>
      </c>
      <c r="BK64">
        <v>3</v>
      </c>
      <c r="BL64">
        <v>141.22999999999999</v>
      </c>
      <c r="BM64">
        <v>21.18</v>
      </c>
      <c r="BN64">
        <v>162.41</v>
      </c>
      <c r="BO64">
        <v>162.41</v>
      </c>
      <c r="BQ64" t="s">
        <v>339</v>
      </c>
      <c r="BR64" t="s">
        <v>300</v>
      </c>
      <c r="BS64" s="3">
        <v>44740</v>
      </c>
      <c r="BT64" s="4">
        <v>0.33888888888888885</v>
      </c>
      <c r="BU64" t="s">
        <v>204</v>
      </c>
      <c r="BV64" t="s">
        <v>94</v>
      </c>
      <c r="BY64">
        <v>14911.07</v>
      </c>
      <c r="BZ64" t="s">
        <v>105</v>
      </c>
      <c r="CA64" t="s">
        <v>205</v>
      </c>
      <c r="CC64" t="s">
        <v>80</v>
      </c>
      <c r="CD64">
        <v>4300</v>
      </c>
      <c r="CE64" t="s">
        <v>86</v>
      </c>
      <c r="CF64" s="3">
        <v>44741</v>
      </c>
      <c r="CI64">
        <v>1</v>
      </c>
      <c r="CJ64">
        <v>1</v>
      </c>
      <c r="CK64">
        <v>41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"009942039446"</f>
        <v>009942039446</v>
      </c>
      <c r="F65" s="3">
        <v>44734</v>
      </c>
      <c r="G65">
        <v>202303</v>
      </c>
      <c r="H65" t="s">
        <v>123</v>
      </c>
      <c r="I65" t="s">
        <v>124</v>
      </c>
      <c r="J65" t="s">
        <v>340</v>
      </c>
      <c r="K65" t="s">
        <v>78</v>
      </c>
      <c r="L65" t="s">
        <v>341</v>
      </c>
      <c r="M65" t="s">
        <v>342</v>
      </c>
      <c r="N65" t="s">
        <v>343</v>
      </c>
      <c r="O65" t="s">
        <v>81</v>
      </c>
      <c r="P65" t="str">
        <f>"11005506HRI460040             "</f>
        <v xml:space="preserve">11005506HRI460040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51.88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136.24</v>
      </c>
      <c r="BM65">
        <v>20.440000000000001</v>
      </c>
      <c r="BN65">
        <v>156.68</v>
      </c>
      <c r="BO65">
        <v>156.68</v>
      </c>
      <c r="BQ65" t="s">
        <v>344</v>
      </c>
      <c r="BR65" t="s">
        <v>345</v>
      </c>
      <c r="BS65" s="3">
        <v>44735</v>
      </c>
      <c r="BT65" s="4">
        <v>0.7006944444444444</v>
      </c>
      <c r="BU65" t="s">
        <v>346</v>
      </c>
      <c r="BV65" t="s">
        <v>94</v>
      </c>
      <c r="BY65">
        <v>1200</v>
      </c>
      <c r="BZ65" t="s">
        <v>85</v>
      </c>
      <c r="CA65" t="s">
        <v>347</v>
      </c>
      <c r="CC65" t="s">
        <v>342</v>
      </c>
      <c r="CD65">
        <v>7220</v>
      </c>
      <c r="CE65" t="s">
        <v>86</v>
      </c>
      <c r="CF65" s="3">
        <v>44736</v>
      </c>
      <c r="CI65">
        <v>2</v>
      </c>
      <c r="CJ65">
        <v>1</v>
      </c>
      <c r="CK65">
        <v>23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"009942039447"</f>
        <v>009942039447</v>
      </c>
      <c r="F66" s="3">
        <v>44734</v>
      </c>
      <c r="G66">
        <v>202303</v>
      </c>
      <c r="H66" t="s">
        <v>123</v>
      </c>
      <c r="I66" t="s">
        <v>124</v>
      </c>
      <c r="J66" t="s">
        <v>340</v>
      </c>
      <c r="K66" t="s">
        <v>78</v>
      </c>
      <c r="L66" t="s">
        <v>341</v>
      </c>
      <c r="M66" t="s">
        <v>342</v>
      </c>
      <c r="N66" t="s">
        <v>343</v>
      </c>
      <c r="O66" t="s">
        <v>81</v>
      </c>
      <c r="P66" t="str">
        <f>"11005500HR 460040             "</f>
        <v xml:space="preserve">11005500HR 460040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51.88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136.24</v>
      </c>
      <c r="BM66">
        <v>20.440000000000001</v>
      </c>
      <c r="BN66">
        <v>156.68</v>
      </c>
      <c r="BO66">
        <v>156.68</v>
      </c>
      <c r="BQ66" t="s">
        <v>344</v>
      </c>
      <c r="BR66" t="s">
        <v>348</v>
      </c>
      <c r="BS66" s="3">
        <v>44735</v>
      </c>
      <c r="BT66" s="4">
        <v>0.7006944444444444</v>
      </c>
      <c r="BU66" t="s">
        <v>349</v>
      </c>
      <c r="BV66" t="s">
        <v>94</v>
      </c>
      <c r="BY66">
        <v>1200</v>
      </c>
      <c r="BZ66" t="s">
        <v>85</v>
      </c>
      <c r="CA66" t="s">
        <v>347</v>
      </c>
      <c r="CC66" t="s">
        <v>342</v>
      </c>
      <c r="CD66">
        <v>7220</v>
      </c>
      <c r="CE66" t="s">
        <v>86</v>
      </c>
      <c r="CF66" s="3">
        <v>44736</v>
      </c>
      <c r="CI66">
        <v>2</v>
      </c>
      <c r="CJ66">
        <v>1</v>
      </c>
      <c r="CK66">
        <v>23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"009942380815"</f>
        <v>009942380815</v>
      </c>
      <c r="F67" s="3">
        <v>44734</v>
      </c>
      <c r="G67">
        <v>202303</v>
      </c>
      <c r="H67" t="s">
        <v>75</v>
      </c>
      <c r="I67" t="s">
        <v>76</v>
      </c>
      <c r="J67" t="s">
        <v>77</v>
      </c>
      <c r="K67" t="s">
        <v>78</v>
      </c>
      <c r="L67" t="s">
        <v>79</v>
      </c>
      <c r="M67" t="s">
        <v>80</v>
      </c>
      <c r="N67" t="s">
        <v>77</v>
      </c>
      <c r="O67" t="s">
        <v>81</v>
      </c>
      <c r="P67" t="str">
        <f>"DURBAN                        "</f>
        <v xml:space="preserve">DURBAN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26.78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2</v>
      </c>
      <c r="BK67">
        <v>2</v>
      </c>
      <c r="BL67">
        <v>70.319999999999993</v>
      </c>
      <c r="BM67">
        <v>10.55</v>
      </c>
      <c r="BN67">
        <v>80.87</v>
      </c>
      <c r="BO67">
        <v>80.87</v>
      </c>
      <c r="BQ67" t="s">
        <v>350</v>
      </c>
      <c r="BR67" t="s">
        <v>83</v>
      </c>
      <c r="BS67" s="3">
        <v>44736</v>
      </c>
      <c r="BT67" s="4">
        <v>0.38055555555555554</v>
      </c>
      <c r="BU67" t="s">
        <v>351</v>
      </c>
      <c r="BV67" t="s">
        <v>87</v>
      </c>
      <c r="BY67">
        <v>9753.6</v>
      </c>
      <c r="BZ67" t="s">
        <v>85</v>
      </c>
      <c r="CA67" t="s">
        <v>352</v>
      </c>
      <c r="CC67" t="s">
        <v>80</v>
      </c>
      <c r="CD67">
        <v>4300</v>
      </c>
      <c r="CE67" t="s">
        <v>86</v>
      </c>
      <c r="CF67" s="3">
        <v>44739</v>
      </c>
      <c r="CI67">
        <v>1</v>
      </c>
      <c r="CJ67">
        <v>2</v>
      </c>
      <c r="CK67">
        <v>21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"009942380825"</f>
        <v>009942380825</v>
      </c>
      <c r="F68" s="3">
        <v>44734</v>
      </c>
      <c r="G68">
        <v>202303</v>
      </c>
      <c r="H68" t="s">
        <v>75</v>
      </c>
      <c r="I68" t="s">
        <v>76</v>
      </c>
      <c r="J68" t="s">
        <v>77</v>
      </c>
      <c r="K68" t="s">
        <v>78</v>
      </c>
      <c r="L68" t="s">
        <v>96</v>
      </c>
      <c r="M68" t="s">
        <v>97</v>
      </c>
      <c r="N68" t="s">
        <v>353</v>
      </c>
      <c r="O68" t="s">
        <v>101</v>
      </c>
      <c r="P68" t="str">
        <f>"MT CAPE TOWN                  "</f>
        <v xml:space="preserve">MT CAPE TOWN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51.78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2.7</v>
      </c>
      <c r="BJ68">
        <v>7</v>
      </c>
      <c r="BK68">
        <v>7</v>
      </c>
      <c r="BL68">
        <v>141.22999999999999</v>
      </c>
      <c r="BM68">
        <v>21.18</v>
      </c>
      <c r="BN68">
        <v>162.41</v>
      </c>
      <c r="BO68">
        <v>162.41</v>
      </c>
      <c r="BQ68" t="s">
        <v>354</v>
      </c>
      <c r="BR68" t="s">
        <v>83</v>
      </c>
      <c r="BS68" s="3">
        <v>44736</v>
      </c>
      <c r="BT68" s="4">
        <v>0.43611111111111112</v>
      </c>
      <c r="BU68" t="s">
        <v>355</v>
      </c>
      <c r="BV68" t="s">
        <v>94</v>
      </c>
      <c r="BY68">
        <v>35248.050000000003</v>
      </c>
      <c r="BZ68" t="s">
        <v>105</v>
      </c>
      <c r="CA68" t="s">
        <v>356</v>
      </c>
      <c r="CC68" t="s">
        <v>97</v>
      </c>
      <c r="CD68">
        <v>699</v>
      </c>
      <c r="CE68" t="s">
        <v>86</v>
      </c>
      <c r="CF68" s="3">
        <v>44736</v>
      </c>
      <c r="CI68">
        <v>3</v>
      </c>
      <c r="CJ68">
        <v>2</v>
      </c>
      <c r="CK68">
        <v>41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"009942380830"</f>
        <v>009942380830</v>
      </c>
      <c r="F69" s="3">
        <v>44734</v>
      </c>
      <c r="G69">
        <v>202303</v>
      </c>
      <c r="H69" t="s">
        <v>75</v>
      </c>
      <c r="I69" t="s">
        <v>76</v>
      </c>
      <c r="J69" t="s">
        <v>77</v>
      </c>
      <c r="K69" t="s">
        <v>78</v>
      </c>
      <c r="L69" t="s">
        <v>123</v>
      </c>
      <c r="M69" t="s">
        <v>124</v>
      </c>
      <c r="N69" t="s">
        <v>357</v>
      </c>
      <c r="O69" t="s">
        <v>101</v>
      </c>
      <c r="P69" t="str">
        <f>"MT CAPE TOWN                  "</f>
        <v xml:space="preserve">MT CAPE TOWN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51.78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0.3</v>
      </c>
      <c r="BK69">
        <v>1</v>
      </c>
      <c r="BL69">
        <v>141.22999999999999</v>
      </c>
      <c r="BM69">
        <v>21.18</v>
      </c>
      <c r="BN69">
        <v>162.41</v>
      </c>
      <c r="BO69">
        <v>162.41</v>
      </c>
      <c r="BQ69" t="s">
        <v>358</v>
      </c>
      <c r="BR69" t="s">
        <v>83</v>
      </c>
      <c r="BS69" s="3">
        <v>44736</v>
      </c>
      <c r="BT69" s="4">
        <v>0.45</v>
      </c>
      <c r="BU69" t="s">
        <v>359</v>
      </c>
      <c r="BV69" t="s">
        <v>94</v>
      </c>
      <c r="BY69">
        <v>1708</v>
      </c>
      <c r="BZ69" t="s">
        <v>105</v>
      </c>
      <c r="CA69" t="s">
        <v>360</v>
      </c>
      <c r="CC69" t="s">
        <v>124</v>
      </c>
      <c r="CD69">
        <v>2195</v>
      </c>
      <c r="CE69" t="s">
        <v>86</v>
      </c>
      <c r="CF69" s="3">
        <v>44736</v>
      </c>
      <c r="CI69">
        <v>2</v>
      </c>
      <c r="CJ69">
        <v>2</v>
      </c>
      <c r="CK69">
        <v>41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"009938822233"</f>
        <v>009938822233</v>
      </c>
      <c r="F70" s="3">
        <v>44735</v>
      </c>
      <c r="G70">
        <v>202303</v>
      </c>
      <c r="H70" t="s">
        <v>172</v>
      </c>
      <c r="I70" t="s">
        <v>173</v>
      </c>
      <c r="J70" t="s">
        <v>361</v>
      </c>
      <c r="K70" t="s">
        <v>78</v>
      </c>
      <c r="L70" t="s">
        <v>310</v>
      </c>
      <c r="M70" t="s">
        <v>311</v>
      </c>
      <c r="N70" t="s">
        <v>161</v>
      </c>
      <c r="O70" t="s">
        <v>81</v>
      </c>
      <c r="P70" t="str">
        <f>"...                           "</f>
        <v xml:space="preserve">...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66.92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1.9</v>
      </c>
      <c r="BJ70">
        <v>4.7</v>
      </c>
      <c r="BK70">
        <v>5</v>
      </c>
      <c r="BL70">
        <v>175.74</v>
      </c>
      <c r="BM70">
        <v>26.36</v>
      </c>
      <c r="BN70">
        <v>202.1</v>
      </c>
      <c r="BO70">
        <v>202.1</v>
      </c>
      <c r="BQ70" t="s">
        <v>119</v>
      </c>
      <c r="BR70" t="s">
        <v>362</v>
      </c>
      <c r="BS70" s="3">
        <v>44736</v>
      </c>
      <c r="BT70" s="4">
        <v>0.43055555555555558</v>
      </c>
      <c r="BU70" t="s">
        <v>363</v>
      </c>
      <c r="BV70" t="s">
        <v>94</v>
      </c>
      <c r="BY70">
        <v>23658.080000000002</v>
      </c>
      <c r="BZ70" t="s">
        <v>85</v>
      </c>
      <c r="CA70" t="s">
        <v>364</v>
      </c>
      <c r="CC70" t="s">
        <v>311</v>
      </c>
      <c r="CD70">
        <v>9300</v>
      </c>
      <c r="CE70" t="s">
        <v>86</v>
      </c>
      <c r="CF70" s="3">
        <v>44739</v>
      </c>
      <c r="CI70">
        <v>1</v>
      </c>
      <c r="CJ70">
        <v>1</v>
      </c>
      <c r="CK70">
        <v>21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"009938822232"</f>
        <v>009938822232</v>
      </c>
      <c r="F71" s="3">
        <v>44735</v>
      </c>
      <c r="G71">
        <v>202303</v>
      </c>
      <c r="H71" t="s">
        <v>172</v>
      </c>
      <c r="I71" t="s">
        <v>173</v>
      </c>
      <c r="J71" t="s">
        <v>361</v>
      </c>
      <c r="K71" t="s">
        <v>78</v>
      </c>
      <c r="L71" t="s">
        <v>185</v>
      </c>
      <c r="M71" t="s">
        <v>186</v>
      </c>
      <c r="N71" t="s">
        <v>365</v>
      </c>
      <c r="O71" t="s">
        <v>81</v>
      </c>
      <c r="P71" t="str">
        <f>"...                           "</f>
        <v xml:space="preserve">...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80.31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1.9</v>
      </c>
      <c r="BJ71">
        <v>5.9</v>
      </c>
      <c r="BK71">
        <v>6</v>
      </c>
      <c r="BL71">
        <v>210.89</v>
      </c>
      <c r="BM71">
        <v>31.63</v>
      </c>
      <c r="BN71">
        <v>242.52</v>
      </c>
      <c r="BO71">
        <v>242.52</v>
      </c>
      <c r="BQ71" t="s">
        <v>119</v>
      </c>
      <c r="BR71" t="s">
        <v>366</v>
      </c>
      <c r="BS71" s="3">
        <v>44736</v>
      </c>
      <c r="BT71" s="4">
        <v>0.4284722222222222</v>
      </c>
      <c r="BU71" t="s">
        <v>367</v>
      </c>
      <c r="BV71" t="s">
        <v>94</v>
      </c>
      <c r="BY71">
        <v>29620.73</v>
      </c>
      <c r="BZ71" t="s">
        <v>85</v>
      </c>
      <c r="CA71" t="s">
        <v>368</v>
      </c>
      <c r="CC71" t="s">
        <v>186</v>
      </c>
      <c r="CD71">
        <v>4051</v>
      </c>
      <c r="CE71" t="s">
        <v>86</v>
      </c>
      <c r="CF71" s="3">
        <v>44739</v>
      </c>
      <c r="CI71">
        <v>1</v>
      </c>
      <c r="CJ71">
        <v>1</v>
      </c>
      <c r="CK71">
        <v>21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"009938822231"</f>
        <v>009938822231</v>
      </c>
      <c r="F72" s="3">
        <v>44735</v>
      </c>
      <c r="G72">
        <v>202303</v>
      </c>
      <c r="H72" t="s">
        <v>172</v>
      </c>
      <c r="I72" t="s">
        <v>173</v>
      </c>
      <c r="J72" t="s">
        <v>361</v>
      </c>
      <c r="K72" t="s">
        <v>78</v>
      </c>
      <c r="L72" t="s">
        <v>75</v>
      </c>
      <c r="M72" t="s">
        <v>76</v>
      </c>
      <c r="N72" t="s">
        <v>174</v>
      </c>
      <c r="O72" t="s">
        <v>81</v>
      </c>
      <c r="P72" t="str">
        <f>"...                           "</f>
        <v xml:space="preserve">...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66.92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1.9</v>
      </c>
      <c r="BJ72">
        <v>5</v>
      </c>
      <c r="BK72">
        <v>5</v>
      </c>
      <c r="BL72">
        <v>175.74</v>
      </c>
      <c r="BM72">
        <v>26.36</v>
      </c>
      <c r="BN72">
        <v>202.1</v>
      </c>
      <c r="BO72">
        <v>202.1</v>
      </c>
      <c r="BQ72" t="s">
        <v>369</v>
      </c>
      <c r="BR72" t="s">
        <v>370</v>
      </c>
      <c r="BS72" s="3">
        <v>44740</v>
      </c>
      <c r="BT72" s="4">
        <v>0.42777777777777781</v>
      </c>
      <c r="BU72" t="s">
        <v>371</v>
      </c>
      <c r="BV72" t="s">
        <v>87</v>
      </c>
      <c r="BW72" t="s">
        <v>281</v>
      </c>
      <c r="BX72" t="s">
        <v>258</v>
      </c>
      <c r="BY72">
        <v>25006.83</v>
      </c>
      <c r="BZ72" t="s">
        <v>85</v>
      </c>
      <c r="CA72" t="s">
        <v>372</v>
      </c>
      <c r="CC72" t="s">
        <v>76</v>
      </c>
      <c r="CD72">
        <v>7460</v>
      </c>
      <c r="CE72" t="s">
        <v>86</v>
      </c>
      <c r="CF72" s="3">
        <v>44741</v>
      </c>
      <c r="CI72">
        <v>1</v>
      </c>
      <c r="CJ72">
        <v>3</v>
      </c>
      <c r="CK72">
        <v>21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"009938822234"</f>
        <v>009938822234</v>
      </c>
      <c r="F73" s="3">
        <v>44735</v>
      </c>
      <c r="G73">
        <v>202303</v>
      </c>
      <c r="H73" t="s">
        <v>172</v>
      </c>
      <c r="I73" t="s">
        <v>173</v>
      </c>
      <c r="J73" t="s">
        <v>373</v>
      </c>
      <c r="K73" t="s">
        <v>78</v>
      </c>
      <c r="L73" t="s">
        <v>89</v>
      </c>
      <c r="M73" t="s">
        <v>90</v>
      </c>
      <c r="N73" t="s">
        <v>374</v>
      </c>
      <c r="O73" t="s">
        <v>81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73.62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1.9</v>
      </c>
      <c r="BJ73">
        <v>5.5</v>
      </c>
      <c r="BK73">
        <v>5.5</v>
      </c>
      <c r="BL73">
        <v>193.32</v>
      </c>
      <c r="BM73">
        <v>29</v>
      </c>
      <c r="BN73">
        <v>222.32</v>
      </c>
      <c r="BO73">
        <v>222.32</v>
      </c>
      <c r="BQ73" t="s">
        <v>375</v>
      </c>
      <c r="BR73" t="s">
        <v>376</v>
      </c>
      <c r="BS73" s="3">
        <v>44736</v>
      </c>
      <c r="BT73" s="4">
        <v>0.36388888888888887</v>
      </c>
      <c r="BU73" t="s">
        <v>93</v>
      </c>
      <c r="BV73" t="s">
        <v>94</v>
      </c>
      <c r="BY73">
        <v>27605.66</v>
      </c>
      <c r="BZ73" t="s">
        <v>85</v>
      </c>
      <c r="CA73" t="s">
        <v>95</v>
      </c>
      <c r="CC73" t="s">
        <v>90</v>
      </c>
      <c r="CD73">
        <v>6000</v>
      </c>
      <c r="CE73" t="s">
        <v>86</v>
      </c>
      <c r="CF73" s="3">
        <v>44736</v>
      </c>
      <c r="CI73">
        <v>1</v>
      </c>
      <c r="CJ73">
        <v>1</v>
      </c>
      <c r="CK73">
        <v>21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"009942380843"</f>
        <v>009942380843</v>
      </c>
      <c r="F74" s="3">
        <v>44718</v>
      </c>
      <c r="G74">
        <v>202303</v>
      </c>
      <c r="H74" t="s">
        <v>75</v>
      </c>
      <c r="I74" t="s">
        <v>76</v>
      </c>
      <c r="J74" t="s">
        <v>77</v>
      </c>
      <c r="K74" t="s">
        <v>78</v>
      </c>
      <c r="L74" t="s">
        <v>288</v>
      </c>
      <c r="M74" t="s">
        <v>289</v>
      </c>
      <c r="N74" t="s">
        <v>377</v>
      </c>
      <c r="O74" t="s">
        <v>101</v>
      </c>
      <c r="P74" t="str">
        <f>"MT CPT                        "</f>
        <v xml:space="preserve">MT CPT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51.78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6.8</v>
      </c>
      <c r="BJ74">
        <v>8.9</v>
      </c>
      <c r="BK74">
        <v>9</v>
      </c>
      <c r="BL74">
        <v>141.22999999999999</v>
      </c>
      <c r="BM74">
        <v>21.18</v>
      </c>
      <c r="BN74">
        <v>162.41</v>
      </c>
      <c r="BO74">
        <v>162.41</v>
      </c>
      <c r="BQ74" t="s">
        <v>378</v>
      </c>
      <c r="BR74" t="s">
        <v>83</v>
      </c>
      <c r="BS74" s="3">
        <v>44720</v>
      </c>
      <c r="BT74" s="4">
        <v>0.43333333333333335</v>
      </c>
      <c r="BU74" t="s">
        <v>379</v>
      </c>
      <c r="BV74" t="s">
        <v>94</v>
      </c>
      <c r="BY74">
        <v>44389.62</v>
      </c>
      <c r="BZ74" t="s">
        <v>105</v>
      </c>
      <c r="CA74" t="s">
        <v>380</v>
      </c>
      <c r="CC74" t="s">
        <v>289</v>
      </c>
      <c r="CD74">
        <v>5213</v>
      </c>
      <c r="CE74" t="s">
        <v>86</v>
      </c>
      <c r="CF74" s="3">
        <v>44720</v>
      </c>
      <c r="CI74">
        <v>2</v>
      </c>
      <c r="CJ74">
        <v>2</v>
      </c>
      <c r="CK74">
        <v>41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"009942380845"</f>
        <v>009942380845</v>
      </c>
      <c r="F75" s="3">
        <v>44718</v>
      </c>
      <c r="G75">
        <v>202303</v>
      </c>
      <c r="H75" t="s">
        <v>75</v>
      </c>
      <c r="I75" t="s">
        <v>76</v>
      </c>
      <c r="J75" t="s">
        <v>77</v>
      </c>
      <c r="K75" t="s">
        <v>78</v>
      </c>
      <c r="L75" t="s">
        <v>98</v>
      </c>
      <c r="M75" t="s">
        <v>99</v>
      </c>
      <c r="N75" t="s">
        <v>259</v>
      </c>
      <c r="O75" t="s">
        <v>101</v>
      </c>
      <c r="P75" t="str">
        <f>"MT CPT                        "</f>
        <v xml:space="preserve">MT CPT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98.73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12.6</v>
      </c>
      <c r="BJ75">
        <v>36.5</v>
      </c>
      <c r="BK75">
        <v>37</v>
      </c>
      <c r="BL75">
        <v>264.52</v>
      </c>
      <c r="BM75">
        <v>39.68</v>
      </c>
      <c r="BN75">
        <v>304.2</v>
      </c>
      <c r="BO75">
        <v>304.2</v>
      </c>
      <c r="BQ75" t="s">
        <v>260</v>
      </c>
      <c r="BR75" t="s">
        <v>83</v>
      </c>
      <c r="BS75" s="3">
        <v>44720</v>
      </c>
      <c r="BT75" s="4">
        <v>0.46597222222222223</v>
      </c>
      <c r="BU75" t="s">
        <v>381</v>
      </c>
      <c r="BV75" t="s">
        <v>94</v>
      </c>
      <c r="BY75">
        <v>182380.25</v>
      </c>
      <c r="BZ75" t="s">
        <v>105</v>
      </c>
      <c r="CA75" t="s">
        <v>262</v>
      </c>
      <c r="CC75" t="s">
        <v>99</v>
      </c>
      <c r="CD75">
        <v>184</v>
      </c>
      <c r="CE75" t="s">
        <v>86</v>
      </c>
      <c r="CF75" s="3">
        <v>44720</v>
      </c>
      <c r="CI75">
        <v>2</v>
      </c>
      <c r="CJ75">
        <v>2</v>
      </c>
      <c r="CK75">
        <v>41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"009942380842"</f>
        <v>009942380842</v>
      </c>
      <c r="F76" s="3">
        <v>44718</v>
      </c>
      <c r="G76">
        <v>202303</v>
      </c>
      <c r="H76" t="s">
        <v>75</v>
      </c>
      <c r="I76" t="s">
        <v>76</v>
      </c>
      <c r="J76" t="s">
        <v>77</v>
      </c>
      <c r="K76" t="s">
        <v>78</v>
      </c>
      <c r="L76" t="s">
        <v>98</v>
      </c>
      <c r="M76" t="s">
        <v>99</v>
      </c>
      <c r="N76" t="s">
        <v>382</v>
      </c>
      <c r="O76" t="s">
        <v>101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51.78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1.6</v>
      </c>
      <c r="BJ76">
        <v>3.1</v>
      </c>
      <c r="BK76">
        <v>4</v>
      </c>
      <c r="BL76">
        <v>141.22999999999999</v>
      </c>
      <c r="BM76">
        <v>21.18</v>
      </c>
      <c r="BN76">
        <v>162.41</v>
      </c>
      <c r="BO76">
        <v>162.41</v>
      </c>
      <c r="BQ76" t="s">
        <v>383</v>
      </c>
      <c r="BR76" t="s">
        <v>149</v>
      </c>
      <c r="BS76" s="3">
        <v>44720</v>
      </c>
      <c r="BT76" s="4">
        <v>0.44236111111111115</v>
      </c>
      <c r="BU76" t="s">
        <v>384</v>
      </c>
      <c r="BV76" t="s">
        <v>94</v>
      </c>
      <c r="BY76">
        <v>15731.76</v>
      </c>
      <c r="BZ76" t="s">
        <v>105</v>
      </c>
      <c r="CA76" t="s">
        <v>262</v>
      </c>
      <c r="CC76" t="s">
        <v>99</v>
      </c>
      <c r="CD76">
        <v>20</v>
      </c>
      <c r="CE76" t="s">
        <v>86</v>
      </c>
      <c r="CF76" s="3">
        <v>44720</v>
      </c>
      <c r="CI76">
        <v>2</v>
      </c>
      <c r="CJ76">
        <v>2</v>
      </c>
      <c r="CK76">
        <v>41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"009941578723"</f>
        <v>009941578723</v>
      </c>
      <c r="F77" s="3">
        <v>44718</v>
      </c>
      <c r="G77">
        <v>202303</v>
      </c>
      <c r="H77" t="s">
        <v>89</v>
      </c>
      <c r="I77" t="s">
        <v>90</v>
      </c>
      <c r="J77" t="s">
        <v>88</v>
      </c>
      <c r="K77" t="s">
        <v>78</v>
      </c>
      <c r="L77" t="s">
        <v>75</v>
      </c>
      <c r="M77" t="s">
        <v>76</v>
      </c>
      <c r="N77" t="s">
        <v>385</v>
      </c>
      <c r="O77" t="s">
        <v>81</v>
      </c>
      <c r="P77" t="str">
        <f>"11922270 FM                   "</f>
        <v xml:space="preserve">11922270 FM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26.78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1.7</v>
      </c>
      <c r="BK77">
        <v>2</v>
      </c>
      <c r="BL77">
        <v>70.319999999999993</v>
      </c>
      <c r="BM77">
        <v>10.55</v>
      </c>
      <c r="BN77">
        <v>80.87</v>
      </c>
      <c r="BO77">
        <v>80.87</v>
      </c>
      <c r="BQ77" t="s">
        <v>386</v>
      </c>
      <c r="BR77" t="s">
        <v>154</v>
      </c>
      <c r="BS77" s="3">
        <v>44719</v>
      </c>
      <c r="BT77" s="4">
        <v>0.4201388888888889</v>
      </c>
      <c r="BU77" t="s">
        <v>387</v>
      </c>
      <c r="BV77" t="s">
        <v>94</v>
      </c>
      <c r="BY77">
        <v>8280</v>
      </c>
      <c r="BZ77" t="s">
        <v>85</v>
      </c>
      <c r="CA77" t="s">
        <v>372</v>
      </c>
      <c r="CC77" t="s">
        <v>76</v>
      </c>
      <c r="CD77">
        <v>8000</v>
      </c>
      <c r="CE77" t="s">
        <v>86</v>
      </c>
      <c r="CF77" s="3">
        <v>44720</v>
      </c>
      <c r="CI77">
        <v>1</v>
      </c>
      <c r="CJ77">
        <v>1</v>
      </c>
      <c r="CK77">
        <v>21</v>
      </c>
      <c r="CL77" t="s">
        <v>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2022-06-30T11:12:38Z</dcterms:created>
  <dcterms:modified xsi:type="dcterms:W3CDTF">2022-06-30T11:12:54Z</dcterms:modified>
</cp:coreProperties>
</file>