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8840976-0FB3-420E-9E37-FF054258AC33}" xr6:coauthVersionLast="47" xr6:coauthVersionMax="47" xr10:uidLastSave="{00000000-0000-0000-0000-000000000000}"/>
  <bookViews>
    <workbookView xWindow="28680" yWindow="-120" windowWidth="20730" windowHeight="11040" xr2:uid="{21048BF5-6FC4-4D4D-8CE1-88A96442CF34}"/>
  </bookViews>
  <sheets>
    <sheet name="sdrascd7-IENOMKE1306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2" i="1" l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<sst xmlns="http://schemas.openxmlformats.org/spreadsheetml/2006/main" count="2716" uniqueCount="386">
  <si>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</si>
  <si>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</si>
  <si>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</si>
  <si>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</si>
  <si>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</si>
  <si>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</si>
  <si>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</si>
  <si>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</si>
  <si>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</si>
  <si>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</si>
  <si>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</si>
  <si>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</si>
  <si>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</si>
  <si>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</si>
  <si>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</si>
  <si>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</si>
  <si>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</si>
  <si>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</si>
  <si>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</si>
  <si>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</si>
  <si>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</si>
  <si>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</si>
  <si>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</si>
  <si>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</si>
  <si>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</si>
  <si>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</si>
  <si>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</si>
  <si>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</si>
  <si>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</si>
  <si>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</si>
  <si>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</si>
  <si>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</si>
  <si>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</si>
  <si>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</si>
  <si>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</si>
  <si>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</si>
  <si>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</si>
  <si>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</si>
  <si>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</si>
  <si>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</si>
  <si>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</si>
  <si>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</si>
  <si>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</si>
  <si>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</si>
  <si>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</si>
  <si>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</si>
  <si>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</si>
  <si>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</si>
  <si>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</si>
  <si>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</si>
  <si>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</si>
  <si>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</si>
  <si>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</si>
  <si>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</si>
  <si>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</si>
  <si>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</si>
  <si>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</si>
  <si>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</si>
  <si>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</si>
  <si>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</si>
  <si>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</si>
  <si>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</si>
  <si>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</si>
  <si>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</si>
  <si>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</si>
  <si>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</si>
  <si>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</si>
  <si>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</si>
  <si>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</si>
  <si>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</si>
  <si>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</si>
  <si>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</si>
  <si>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J17989</t>
  </si>
  <si>
    <t xml:space="preserve">MOVE ANALYTICS CC - ATM ACCOUNTS   </t>
  </si>
  <si>
    <t>WAY</t>
  </si>
  <si>
    <t>DURBA</t>
  </si>
  <si>
    <t>DURBAN</t>
  </si>
  <si>
    <t xml:space="preserve">ATM SOLUTIONSNS                    </t>
  </si>
  <si>
    <t xml:space="preserve">                                   </t>
  </si>
  <si>
    <t>ROODE</t>
  </si>
  <si>
    <t>ROODEPOORT</t>
  </si>
  <si>
    <t xml:space="preserve">UNILOCK MANUFACTURING              </t>
  </si>
  <si>
    <t>DBC</t>
  </si>
  <si>
    <t>CHANTELL</t>
  </si>
  <si>
    <t>chantel</t>
  </si>
  <si>
    <t>no</t>
  </si>
  <si>
    <t>Consignee not available)</t>
  </si>
  <si>
    <t>MDM</t>
  </si>
  <si>
    <t>doc</t>
  </si>
  <si>
    <t>POD received from cell 0656953539 M</t>
  </si>
  <si>
    <t>PARCEL</t>
  </si>
  <si>
    <t>PIET1</t>
  </si>
  <si>
    <t>PIETERMARITZBURG</t>
  </si>
  <si>
    <t xml:space="preserve">ATM SOLUTIONS                      </t>
  </si>
  <si>
    <t>MARVLEN</t>
  </si>
  <si>
    <t>ntabeleng</t>
  </si>
  <si>
    <t>yes</t>
  </si>
  <si>
    <t>RICHA</t>
  </si>
  <si>
    <t>RICHARDS BAY</t>
  </si>
  <si>
    <t>PHILANI</t>
  </si>
  <si>
    <t>Philani</t>
  </si>
  <si>
    <t>Hold for Collection</t>
  </si>
  <si>
    <t>anb</t>
  </si>
  <si>
    <t>SANDT</t>
  </si>
  <si>
    <t>SANDTON</t>
  </si>
  <si>
    <t>CAPET</t>
  </si>
  <si>
    <t>CAPE TOWN</t>
  </si>
  <si>
    <t xml:space="preserve">ATM SOLUTIONS-CAPE TOWN            </t>
  </si>
  <si>
    <t>CHANTELY GULLIVAN</t>
  </si>
  <si>
    <t>MANAGER</t>
  </si>
  <si>
    <t>chantley</t>
  </si>
  <si>
    <t>doc / FUE</t>
  </si>
  <si>
    <t>POD received from cell 0842084217 M</t>
  </si>
  <si>
    <t>PIET2</t>
  </si>
  <si>
    <t>PIETERSBURG</t>
  </si>
  <si>
    <t xml:space="preserve">ATM SOLUTIONS-POLOKWANE            </t>
  </si>
  <si>
    <t>REGINALD</t>
  </si>
  <si>
    <t>Heinrich</t>
  </si>
  <si>
    <t>0700</t>
  </si>
  <si>
    <t>EAST</t>
  </si>
  <si>
    <t>EAST LONDON</t>
  </si>
  <si>
    <t>ON1</t>
  </si>
  <si>
    <t>LULAMILE BOYA</t>
  </si>
  <si>
    <t>AUDRICK</t>
  </si>
  <si>
    <t>L BOYA</t>
  </si>
  <si>
    <t>NNS</t>
  </si>
  <si>
    <t>DOC</t>
  </si>
  <si>
    <t>GULLIVAN</t>
  </si>
  <si>
    <t>Missed cutoff</t>
  </si>
  <si>
    <t>SYSTEM</t>
  </si>
  <si>
    <t>NATASHA</t>
  </si>
  <si>
    <t>chamtley</t>
  </si>
  <si>
    <t>RUSTE</t>
  </si>
  <si>
    <t>RUSTENBURG</t>
  </si>
  <si>
    <t xml:space="preserve">ATM SOLUTIONS-RUSTENBURG           </t>
  </si>
  <si>
    <t>NICO</t>
  </si>
  <si>
    <t>signed</t>
  </si>
  <si>
    <t>0300</t>
  </si>
  <si>
    <t>WORCE</t>
  </si>
  <si>
    <t>WORCESTER</t>
  </si>
  <si>
    <t xml:space="preserve">WORCESTER SHOPFITTERS              </t>
  </si>
  <si>
    <t>MARY</t>
  </si>
  <si>
    <t>MORATUWA</t>
  </si>
  <si>
    <t>ronel</t>
  </si>
  <si>
    <t>POD received from cell 0813352451 M</t>
  </si>
  <si>
    <t>NEWCA</t>
  </si>
  <si>
    <t>NEWCASTLE</t>
  </si>
  <si>
    <t>LINDO</t>
  </si>
  <si>
    <t>MIN</t>
  </si>
  <si>
    <t>Outlying delivery location</t>
  </si>
  <si>
    <t>liv</t>
  </si>
  <si>
    <t>FUE / doc</t>
  </si>
  <si>
    <t>POD received from cell 0814327854 M</t>
  </si>
  <si>
    <t xml:space="preserve">ATM SOLUTIONS-DURBAN               </t>
  </si>
  <si>
    <t>RAHUL THAKEREE</t>
  </si>
  <si>
    <t>APHELELE</t>
  </si>
  <si>
    <t>sibangani</t>
  </si>
  <si>
    <t>POD received from cell 0747980518 M</t>
  </si>
  <si>
    <t>PORT3</t>
  </si>
  <si>
    <t>PORT ELIZABETH</t>
  </si>
  <si>
    <t>MALCOLM COUTTS</t>
  </si>
  <si>
    <t>Casey</t>
  </si>
  <si>
    <t>POD received from cell 0814739791 M</t>
  </si>
  <si>
    <t>SBONISO</t>
  </si>
  <si>
    <t xml:space="preserve">PHILANI                       </t>
  </si>
  <si>
    <t>ANB</t>
  </si>
  <si>
    <t>MIDRA</t>
  </si>
  <si>
    <t>MIDRAND</t>
  </si>
  <si>
    <t xml:space="preserve">ALL CASH TECHNLOGIES               </t>
  </si>
  <si>
    <t>.</t>
  </si>
  <si>
    <t>Lydia</t>
  </si>
  <si>
    <t>POD received from cell 0605335750 M</t>
  </si>
  <si>
    <t xml:space="preserve">UNILOCK MANUFACTURING CC           </t>
  </si>
  <si>
    <t>JOHAN</t>
  </si>
  <si>
    <t>JOHANNESBURG</t>
  </si>
  <si>
    <t xml:space="preserve">ATMS SOLUTIONS                     </t>
  </si>
  <si>
    <t>Collect by 3pm Driver to call Chantell +27 71 858 1594</t>
  </si>
  <si>
    <t>ELIZABETH HEINRICH APHELELE</t>
  </si>
  <si>
    <t>CHANTELL OLWAGE   PIOTR</t>
  </si>
  <si>
    <t>dan</t>
  </si>
  <si>
    <t>mmd</t>
  </si>
  <si>
    <t>FUE / DOC</t>
  </si>
  <si>
    <t xml:space="preserve">PAYCORP - ATM SOLUTIONS HEAD O     </t>
  </si>
  <si>
    <t>Collect by 3pm</t>
  </si>
  <si>
    <t>CYNTHIA LUSANDA OBAKENG</t>
  </si>
  <si>
    <t>Cynthia</t>
  </si>
  <si>
    <t>POD received from cell 0683346225 M</t>
  </si>
  <si>
    <t xml:space="preserve">ATM SOLUTIONS DURBAN               </t>
  </si>
  <si>
    <t>Rajesh</t>
  </si>
  <si>
    <t xml:space="preserve">ATM SOLUTIONS POLOKWANE            </t>
  </si>
  <si>
    <t>REGINALD LEGODI</t>
  </si>
  <si>
    <t>0701</t>
  </si>
  <si>
    <t xml:space="preserve">ATM SOLUTIONS CAPE TOWN            </t>
  </si>
  <si>
    <t>ETTHIEN</t>
  </si>
  <si>
    <t>juh</t>
  </si>
  <si>
    <t>TZANE</t>
  </si>
  <si>
    <t>TZANEEN</t>
  </si>
  <si>
    <t>HEINRICH</t>
  </si>
  <si>
    <t>KHUTSO</t>
  </si>
  <si>
    <t xml:space="preserve">UNILOCK                            </t>
  </si>
  <si>
    <t>UNILOCK</t>
  </si>
  <si>
    <t>PHILANI M</t>
  </si>
  <si>
    <t>MOVATUMA</t>
  </si>
  <si>
    <t>moratuwa</t>
  </si>
  <si>
    <t xml:space="preserve">ATM SOLUTION                       </t>
  </si>
  <si>
    <t>GPFP</t>
  </si>
  <si>
    <t>LINDANI</t>
  </si>
  <si>
    <t xml:space="preserve">ATM SOLUTIONS CPT                  </t>
  </si>
  <si>
    <t>CHANTEL</t>
  </si>
  <si>
    <t>GULIVAN</t>
  </si>
  <si>
    <t>BETHL</t>
  </si>
  <si>
    <t>BETHLEHEM</t>
  </si>
  <si>
    <t>KELSO</t>
  </si>
  <si>
    <t>CORNELIUS</t>
  </si>
  <si>
    <t>Redirect waybill on waybill nu</t>
  </si>
  <si>
    <t>Redirect waybill on waybill number R0099</t>
  </si>
  <si>
    <t>0699</t>
  </si>
  <si>
    <t xml:space="preserve">ATM SOLUTIONS DBN                  </t>
  </si>
  <si>
    <t>RAHUL</t>
  </si>
  <si>
    <t>sariha</t>
  </si>
  <si>
    <t>Late Linehaul Delayed Beyond Skynet Control</t>
  </si>
  <si>
    <t>lev</t>
  </si>
  <si>
    <t>POD received from cell 0651460807 M</t>
  </si>
  <si>
    <t>N A</t>
  </si>
  <si>
    <t>Rahul</t>
  </si>
  <si>
    <t>ntm</t>
  </si>
  <si>
    <t>WELKO</t>
  </si>
  <si>
    <t>WELKOM</t>
  </si>
  <si>
    <t>DIVAN</t>
  </si>
  <si>
    <t>divan</t>
  </si>
  <si>
    <t>zew</t>
  </si>
  <si>
    <t xml:space="preserve">FIDELITY                           </t>
  </si>
  <si>
    <t>REGINALD HEINRICH</t>
  </si>
  <si>
    <t>neluonde</t>
  </si>
  <si>
    <t>POD received from cell 0729380892 M</t>
  </si>
  <si>
    <t>0850</t>
  </si>
  <si>
    <t>BURG1</t>
  </si>
  <si>
    <t>BURGERSFORT</t>
  </si>
  <si>
    <t>NTANGA</t>
  </si>
  <si>
    <t>moris</t>
  </si>
  <si>
    <t>NDC / FUE / doc</t>
  </si>
  <si>
    <t>POD received from cell 0791933005 M</t>
  </si>
  <si>
    <t>BLOE1</t>
  </si>
  <si>
    <t>BLOEMFONTEIN</t>
  </si>
  <si>
    <t>Hein</t>
  </si>
  <si>
    <t>nico</t>
  </si>
  <si>
    <t>ora</t>
  </si>
  <si>
    <t>0299</t>
  </si>
  <si>
    <t>POD received from cell 0612850921 M</t>
  </si>
  <si>
    <t>ELIZMA</t>
  </si>
  <si>
    <t>MIDD2</t>
  </si>
  <si>
    <t>MIDDELBURG (Mpumalanga)</t>
  </si>
  <si>
    <t>DONALD</t>
  </si>
  <si>
    <t>PROMISE</t>
  </si>
  <si>
    <t>Late linehaul</t>
  </si>
  <si>
    <t>CHANTELY</t>
  </si>
  <si>
    <t>jlc</t>
  </si>
  <si>
    <t>MALCOM</t>
  </si>
  <si>
    <t>Anastasia</t>
  </si>
  <si>
    <t>POD received from cell 0699631211 M</t>
  </si>
  <si>
    <t>STORES</t>
  </si>
  <si>
    <t>?</t>
  </si>
  <si>
    <t>KETSO</t>
  </si>
  <si>
    <t>tshifhiwa</t>
  </si>
  <si>
    <t>GEORG</t>
  </si>
  <si>
    <t>GEORGE</t>
  </si>
  <si>
    <t>JOHAN MARX</t>
  </si>
  <si>
    <t>TSHIFHIWA</t>
  </si>
  <si>
    <t xml:space="preserve">ATM SOLIUTION                      </t>
  </si>
  <si>
    <t>DUAN</t>
  </si>
  <si>
    <t>Driver late</t>
  </si>
  <si>
    <t xml:space="preserve">UNILIVER MANUF                     </t>
  </si>
  <si>
    <t>Chantel</t>
  </si>
  <si>
    <t>POD received from cell 0644108519 M</t>
  </si>
  <si>
    <t xml:space="preserve">ATM SOLUTIONS WITBANK              </t>
  </si>
  <si>
    <t>TSHIFIWA</t>
  </si>
  <si>
    <t>BOXES</t>
  </si>
  <si>
    <t>HOTAZ</t>
  </si>
  <si>
    <t>HOTAZEL</t>
  </si>
  <si>
    <t xml:space="preserve">ATM SOUTIONS                       </t>
  </si>
  <si>
    <t>JERRY</t>
  </si>
  <si>
    <t>AMT</t>
  </si>
  <si>
    <t>BOX</t>
  </si>
  <si>
    <t>chantly</t>
  </si>
  <si>
    <t>TO.038007</t>
  </si>
  <si>
    <t>muzi</t>
  </si>
  <si>
    <t xml:space="preserve">ATM SOLUTIONS-BLOEMFONTEIN         </t>
  </si>
  <si>
    <t>KEISO KHALAKI</t>
  </si>
  <si>
    <t>MALCOLM</t>
  </si>
  <si>
    <t>TO.038047 037931</t>
  </si>
  <si>
    <t>HEIN</t>
  </si>
  <si>
    <t xml:space="preserve">ATM SOLUTIONS-PORT ELIZABETH       </t>
  </si>
  <si>
    <t>QUEEN</t>
  </si>
  <si>
    <t>QUEENSTOWN</t>
  </si>
  <si>
    <t>VICTOR</t>
  </si>
  <si>
    <t>victor</t>
  </si>
  <si>
    <t>taj</t>
  </si>
  <si>
    <t xml:space="preserve">ATM SOLUTIONS - PE                 </t>
  </si>
  <si>
    <t>Chantell</t>
  </si>
  <si>
    <t>MMABA</t>
  </si>
  <si>
    <t>MMABATHO</t>
  </si>
  <si>
    <t xml:space="preserve">ATM SOLUTIONS-MAFIKENG             </t>
  </si>
  <si>
    <t>PETER</t>
  </si>
  <si>
    <t>Peter</t>
  </si>
  <si>
    <t>HND / FUE / doc</t>
  </si>
  <si>
    <t>DOC / FUE</t>
  </si>
  <si>
    <t>KHODANI</t>
  </si>
  <si>
    <t>KEISO</t>
  </si>
  <si>
    <t>duan</t>
  </si>
  <si>
    <t xml:space="preserve">UNILOCK MANUF                      </t>
  </si>
  <si>
    <t>POD received from cell 0692594615 M</t>
  </si>
  <si>
    <t xml:space="preserve">SKYNET KATHU DEPOT                 </t>
  </si>
  <si>
    <t>JERRY CHINI</t>
  </si>
  <si>
    <t>MAKOLM COUTTS</t>
  </si>
  <si>
    <t>CHANTLEY</t>
  </si>
  <si>
    <t>heinrich</t>
  </si>
  <si>
    <t>HEIN GROBLER</t>
  </si>
  <si>
    <t>YASHEEN</t>
  </si>
  <si>
    <t>bradley</t>
  </si>
  <si>
    <t xml:space="preserve">REWFIN                             </t>
  </si>
  <si>
    <t>GRACE</t>
  </si>
  <si>
    <t>Collect by 3pm Driver to call Chanetl +27 71 858 1594</t>
  </si>
  <si>
    <t>MERVLAN REDDY</t>
  </si>
  <si>
    <t>Ntshabeleng</t>
  </si>
  <si>
    <t>Collect by 3pm. Driver to call Chantel +27 71 858 1594</t>
  </si>
  <si>
    <t>CALVIN KHOZA</t>
  </si>
  <si>
    <t>LOUIS</t>
  </si>
  <si>
    <t>LOUIS TRICHARDT</t>
  </si>
  <si>
    <t xml:space="preserve">ATM SOLUTIONS LOUIS TRICHARDT      </t>
  </si>
  <si>
    <t>Collect by 3pm Driver to call Chantel +27 71 858 1594</t>
  </si>
  <si>
    <t>RINDZELANI</t>
  </si>
  <si>
    <t>Robert</t>
  </si>
  <si>
    <t>POD received from cell 0646029635 M</t>
  </si>
  <si>
    <t>0920</t>
  </si>
  <si>
    <t>Collect by 3PM Driver to call Chantel 071 858 1594</t>
  </si>
  <si>
    <t>AUDRICK ELIZMA</t>
  </si>
  <si>
    <t>RIAAN</t>
  </si>
  <si>
    <t>NELSP</t>
  </si>
  <si>
    <t>NELSPRUIT</t>
  </si>
  <si>
    <t>TSHIVHIWA  THANDAZILE</t>
  </si>
  <si>
    <t>JOHN MAVUSO</t>
  </si>
  <si>
    <t xml:space="preserve">PARCEL                                            </t>
  </si>
  <si>
    <t>Colllect by 3PM Driver to call Chantel +27 71 858 1594</t>
  </si>
  <si>
    <t>Collect by 3PM Driver to call Chantell +27 71 858 1594</t>
  </si>
  <si>
    <t>STILF</t>
  </si>
  <si>
    <t>STILFONTEIN</t>
  </si>
  <si>
    <t>KAGISO</t>
  </si>
  <si>
    <t>kagiso</t>
  </si>
  <si>
    <t>FUE / doc / NDC</t>
  </si>
  <si>
    <t>Lina</t>
  </si>
  <si>
    <t>Chantley</t>
  </si>
  <si>
    <t>POD received from cell 069914459 M</t>
  </si>
  <si>
    <t>IAN BOOYSEN XOLA 066 479 9058</t>
  </si>
  <si>
    <t>UPING</t>
  </si>
  <si>
    <t>UPINGTON</t>
  </si>
  <si>
    <t xml:space="preserve">SKYNET-KATHU                       </t>
  </si>
  <si>
    <t>JERRY CHIRI</t>
  </si>
  <si>
    <t>ROBERT  HEINRICH</t>
  </si>
  <si>
    <t>MERVIEN REDDY</t>
  </si>
  <si>
    <t>boitumelo</t>
  </si>
  <si>
    <t xml:space="preserve">GEORGE CENTRAL STOREGE COMPAN      </t>
  </si>
  <si>
    <t>BANELE</t>
  </si>
  <si>
    <t xml:space="preserve">ATM SOLUTIONS MAKHADO              </t>
  </si>
  <si>
    <t>XHANTELL</t>
  </si>
  <si>
    <t>R MALULEKE</t>
  </si>
  <si>
    <t>GEORGE WAREHOUSE</t>
  </si>
  <si>
    <t>MERVLEN REDDY</t>
  </si>
  <si>
    <t>Wenlyen</t>
  </si>
  <si>
    <t>DONALD DLAMLENZE</t>
  </si>
  <si>
    <t xml:space="preserve">FIDELITY CASH SOLUTIONS            </t>
  </si>
  <si>
    <t>RINDZELANI MALUL</t>
  </si>
  <si>
    <t>MORATUWA PHTOLO</t>
  </si>
  <si>
    <t>SIMPHIWE</t>
  </si>
  <si>
    <t>MARBL</t>
  </si>
  <si>
    <t>MARBLE HALL</t>
  </si>
  <si>
    <t xml:space="preserve">FEDILITY                           </t>
  </si>
  <si>
    <t>0450</t>
  </si>
  <si>
    <t xml:space="preserve">ATM SOLUTIONS-CPT                  </t>
  </si>
  <si>
    <t>CHANTELY GILIVAN</t>
  </si>
  <si>
    <t>UMTAT</t>
  </si>
  <si>
    <t>UMTATA</t>
  </si>
  <si>
    <t xml:space="preserve">SKYNET MTHATHA DEPOT               </t>
  </si>
  <si>
    <t>ZINGILE NKOMENI</t>
  </si>
  <si>
    <t>ROBERT</t>
  </si>
  <si>
    <t>ELIAS</t>
  </si>
  <si>
    <t>YASHEN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</si>
</sst>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7FEC-0D57-4870-9562-96E7A1A5CEB2}">
  <dimension ref="A1:CN132"/>
  <sheetViews>
    <sheetView tabSelected="1" topLeftCell="A122" workbookViewId="0">
      <selection activeCell="A133" sqref="A133:XFD213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"009945170691"</f>
        <v>009945170691</v>
      </c>
      <c r="F2" s="3">
        <v>45992</v>
      </c>
      <c r="G2">
        <v>202609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"DAILY                         "</f>
        <v xml:space="preserve">DAILY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6.1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43.01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0.2</v>
      </c>
      <c r="BK2">
        <v>1</v>
      </c>
      <c r="BL2">
        <v>146.85</v>
      </c>
      <c r="BM2">
        <v>22.03</v>
      </c>
      <c r="BN2">
        <v>168.88</v>
      </c>
      <c r="BO2">
        <v>168.88</v>
      </c>
      <c r="BQ2" t="s">
        <v>83</v>
      </c>
      <c r="BS2" s="3">
        <v>45994</v>
      </c>
      <c r="BT2" s="4">
        <v>0.3840277777777778</v>
      </c>
      <c r="BU2" t="s">
        <v>84</v>
      </c>
      <c r="BV2" t="s">
        <v>85</v>
      </c>
      <c r="BW2" t="s">
        <v>86</v>
      </c>
      <c r="BX2" t="s">
        <v>87</v>
      </c>
      <c r="BY2">
        <v>1200</v>
      </c>
      <c r="BZ2" t="s">
        <v>88</v>
      </c>
      <c r="CA2" t="s">
        <v>89</v>
      </c>
      <c r="CC2" t="s">
        <v>80</v>
      </c>
      <c r="CD2">
        <v>1724</v>
      </c>
      <c r="CE2" t="s">
        <v>90</v>
      </c>
      <c r="CF2" s="3">
        <v>45994</v>
      </c>
      <c r="CI2">
        <v>1</v>
      </c>
      <c r="CJ2">
        <v>2</v>
      </c>
      <c r="CK2">
        <v>41</v>
      </c>
      <c r="CL2" t="s">
        <v>85</v>
      </c>
    </row>
    <row r="3" spans="1:92" x14ac:dyDescent="0.3">
      <c r="A3" t="s">
        <v>72</v>
      </c>
      <c r="B3" t="s">
        <v>73</v>
      </c>
      <c r="C3" t="s">
        <v>74</v>
      </c>
      <c r="E3" t="str">
        <f>"009945170690"</f>
        <v>009945170690</v>
      </c>
      <c r="F3" s="3">
        <v>45992</v>
      </c>
      <c r="G3">
        <v>202609</v>
      </c>
      <c r="H3" t="s">
        <v>75</v>
      </c>
      <c r="I3" t="s">
        <v>76</v>
      </c>
      <c r="J3" t="s">
        <v>77</v>
      </c>
      <c r="K3" t="s">
        <v>78</v>
      </c>
      <c r="L3" t="s">
        <v>91</v>
      </c>
      <c r="M3" t="s">
        <v>92</v>
      </c>
      <c r="N3" t="s">
        <v>93</v>
      </c>
      <c r="O3" t="s">
        <v>82</v>
      </c>
      <c r="P3" t="str">
        <f>"031 236 2277                  "</f>
        <v xml:space="preserve">031 236 2277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6.1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57.23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2</v>
      </c>
      <c r="BI3">
        <v>3.6</v>
      </c>
      <c r="BJ3">
        <v>22.4</v>
      </c>
      <c r="BK3">
        <v>23</v>
      </c>
      <c r="BL3">
        <v>193.39</v>
      </c>
      <c r="BM3">
        <v>29.01</v>
      </c>
      <c r="BN3">
        <v>222.4</v>
      </c>
      <c r="BO3">
        <v>222.4</v>
      </c>
      <c r="BQ3" t="s">
        <v>94</v>
      </c>
      <c r="BS3" s="3">
        <v>45993</v>
      </c>
      <c r="BT3" s="4">
        <v>0.44444444444444442</v>
      </c>
      <c r="BU3" t="s">
        <v>95</v>
      </c>
      <c r="BV3" t="s">
        <v>96</v>
      </c>
      <c r="BY3">
        <v>112000</v>
      </c>
      <c r="BZ3" t="s">
        <v>88</v>
      </c>
      <c r="CC3" t="s">
        <v>92</v>
      </c>
      <c r="CD3">
        <v>3201</v>
      </c>
      <c r="CE3" t="s">
        <v>90</v>
      </c>
      <c r="CF3" s="3">
        <v>45993</v>
      </c>
      <c r="CI3">
        <v>1</v>
      </c>
      <c r="CJ3">
        <v>1</v>
      </c>
      <c r="CK3">
        <v>41</v>
      </c>
      <c r="CL3" t="s">
        <v>85</v>
      </c>
    </row>
    <row r="4" spans="1:92" x14ac:dyDescent="0.3">
      <c r="A4" t="s">
        <v>72</v>
      </c>
      <c r="B4" t="s">
        <v>73</v>
      </c>
      <c r="C4" t="s">
        <v>74</v>
      </c>
      <c r="E4" t="str">
        <f>"009945170689"</f>
        <v>009945170689</v>
      </c>
      <c r="F4" s="3">
        <v>45992</v>
      </c>
      <c r="G4">
        <v>202609</v>
      </c>
      <c r="H4" t="s">
        <v>75</v>
      </c>
      <c r="I4" t="s">
        <v>76</v>
      </c>
      <c r="J4" t="s">
        <v>77</v>
      </c>
      <c r="K4" t="s">
        <v>78</v>
      </c>
      <c r="L4" t="s">
        <v>97</v>
      </c>
      <c r="M4" t="s">
        <v>98</v>
      </c>
      <c r="N4" t="s">
        <v>93</v>
      </c>
      <c r="O4" t="s">
        <v>82</v>
      </c>
      <c r="P4" t="str">
        <f>"                              "</f>
        <v xml:space="preserve"> 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6.1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113.31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2</v>
      </c>
      <c r="BI4">
        <v>12.6</v>
      </c>
      <c r="BJ4">
        <v>32</v>
      </c>
      <c r="BK4">
        <v>32</v>
      </c>
      <c r="BL4">
        <v>376.94</v>
      </c>
      <c r="BM4">
        <v>56.54</v>
      </c>
      <c r="BN4">
        <v>433.48</v>
      </c>
      <c r="BO4">
        <v>433.48</v>
      </c>
      <c r="BQ4" t="s">
        <v>99</v>
      </c>
      <c r="BS4" s="3">
        <v>45994</v>
      </c>
      <c r="BT4" s="4">
        <v>0.59513888888888888</v>
      </c>
      <c r="BU4" t="s">
        <v>100</v>
      </c>
      <c r="BV4" t="s">
        <v>85</v>
      </c>
      <c r="BW4" t="s">
        <v>101</v>
      </c>
      <c r="BX4" t="s">
        <v>102</v>
      </c>
      <c r="BY4">
        <v>160000</v>
      </c>
      <c r="BZ4" t="s">
        <v>88</v>
      </c>
      <c r="CC4" t="s">
        <v>98</v>
      </c>
      <c r="CD4">
        <v>3900</v>
      </c>
      <c r="CE4" t="s">
        <v>90</v>
      </c>
      <c r="CF4" s="3">
        <v>45994</v>
      </c>
      <c r="CI4">
        <v>1</v>
      </c>
      <c r="CJ4">
        <v>2</v>
      </c>
      <c r="CK4">
        <v>43</v>
      </c>
      <c r="CL4" t="s">
        <v>85</v>
      </c>
    </row>
    <row r="5" spans="1:92" x14ac:dyDescent="0.3">
      <c r="A5" t="s">
        <v>72</v>
      </c>
      <c r="B5" t="s">
        <v>73</v>
      </c>
      <c r="C5" t="s">
        <v>74</v>
      </c>
      <c r="E5" t="str">
        <f>"009945204853"</f>
        <v>009945204853</v>
      </c>
      <c r="F5" s="3">
        <v>45992</v>
      </c>
      <c r="G5">
        <v>202609</v>
      </c>
      <c r="H5" t="s">
        <v>103</v>
      </c>
      <c r="I5" t="s">
        <v>104</v>
      </c>
      <c r="J5" t="s">
        <v>93</v>
      </c>
      <c r="K5" t="s">
        <v>78</v>
      </c>
      <c r="L5" t="s">
        <v>105</v>
      </c>
      <c r="M5" t="s">
        <v>106</v>
      </c>
      <c r="N5" t="s">
        <v>107</v>
      </c>
      <c r="O5" t="s">
        <v>82</v>
      </c>
      <c r="P5" t="str">
        <f>"STORES                        "</f>
        <v xml:space="preserve">STORES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6.1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43.01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5</v>
      </c>
      <c r="BJ5">
        <v>10.4</v>
      </c>
      <c r="BK5">
        <v>11</v>
      </c>
      <c r="BL5">
        <v>146.85</v>
      </c>
      <c r="BM5">
        <v>22.03</v>
      </c>
      <c r="BN5">
        <v>168.88</v>
      </c>
      <c r="BO5">
        <v>168.88</v>
      </c>
      <c r="BQ5" t="s">
        <v>108</v>
      </c>
      <c r="BR5" t="s">
        <v>109</v>
      </c>
      <c r="BS5" s="3">
        <v>45994</v>
      </c>
      <c r="BT5" s="4">
        <v>0.75486111111111109</v>
      </c>
      <c r="BU5" t="s">
        <v>110</v>
      </c>
      <c r="BV5" t="s">
        <v>96</v>
      </c>
      <c r="BY5">
        <v>52000</v>
      </c>
      <c r="BZ5" t="s">
        <v>111</v>
      </c>
      <c r="CA5" t="s">
        <v>112</v>
      </c>
      <c r="CC5" t="s">
        <v>106</v>
      </c>
      <c r="CD5">
        <v>7570</v>
      </c>
      <c r="CE5" t="s">
        <v>90</v>
      </c>
      <c r="CF5" s="3">
        <v>45996</v>
      </c>
      <c r="CI5">
        <v>3</v>
      </c>
      <c r="CJ5">
        <v>2</v>
      </c>
      <c r="CK5">
        <v>41</v>
      </c>
      <c r="CL5" t="s">
        <v>85</v>
      </c>
    </row>
    <row r="6" spans="1:92" x14ac:dyDescent="0.3">
      <c r="A6" t="s">
        <v>72</v>
      </c>
      <c r="B6" t="s">
        <v>73</v>
      </c>
      <c r="C6" t="s">
        <v>74</v>
      </c>
      <c r="E6" t="str">
        <f>"009945172339"</f>
        <v>009945172339</v>
      </c>
      <c r="F6" s="3">
        <v>45992</v>
      </c>
      <c r="G6">
        <v>202609</v>
      </c>
      <c r="H6" t="s">
        <v>103</v>
      </c>
      <c r="I6" t="s">
        <v>104</v>
      </c>
      <c r="J6" t="s">
        <v>93</v>
      </c>
      <c r="K6" t="s">
        <v>78</v>
      </c>
      <c r="L6" t="s">
        <v>113</v>
      </c>
      <c r="M6" t="s">
        <v>114</v>
      </c>
      <c r="N6" t="s">
        <v>115</v>
      </c>
      <c r="O6" t="s">
        <v>82</v>
      </c>
      <c r="P6" t="str">
        <f>"STORES                        "</f>
        <v xml:space="preserve">STORES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6.1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211.88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22</v>
      </c>
      <c r="BJ6">
        <v>109.2</v>
      </c>
      <c r="BK6">
        <v>110</v>
      </c>
      <c r="BL6">
        <v>699.52</v>
      </c>
      <c r="BM6">
        <v>104.93</v>
      </c>
      <c r="BN6">
        <v>804.45</v>
      </c>
      <c r="BO6">
        <v>804.45</v>
      </c>
      <c r="BQ6" t="s">
        <v>116</v>
      </c>
      <c r="BR6" t="s">
        <v>109</v>
      </c>
      <c r="BS6" s="3">
        <v>45993</v>
      </c>
      <c r="BT6" s="4">
        <v>0.38750000000000001</v>
      </c>
      <c r="BU6" t="s">
        <v>117</v>
      </c>
      <c r="BV6" t="s">
        <v>96</v>
      </c>
      <c r="BY6">
        <v>546000</v>
      </c>
      <c r="BZ6" t="s">
        <v>88</v>
      </c>
      <c r="CC6" t="s">
        <v>114</v>
      </c>
      <c r="CD6" s="5" t="s">
        <v>118</v>
      </c>
      <c r="CE6" t="s">
        <v>90</v>
      </c>
      <c r="CF6" s="3">
        <v>45993</v>
      </c>
      <c r="CI6">
        <v>1</v>
      </c>
      <c r="CJ6">
        <v>1</v>
      </c>
      <c r="CK6">
        <v>41</v>
      </c>
      <c r="CL6" t="s">
        <v>85</v>
      </c>
    </row>
    <row r="7" spans="1:92" x14ac:dyDescent="0.3">
      <c r="A7" t="s">
        <v>72</v>
      </c>
      <c r="B7" t="s">
        <v>73</v>
      </c>
      <c r="C7" t="s">
        <v>74</v>
      </c>
      <c r="E7" t="str">
        <f>"009945171995"</f>
        <v>009945171995</v>
      </c>
      <c r="F7" s="3">
        <v>45992</v>
      </c>
      <c r="G7">
        <v>202609</v>
      </c>
      <c r="H7" t="s">
        <v>103</v>
      </c>
      <c r="I7" t="s">
        <v>104</v>
      </c>
      <c r="J7" t="s">
        <v>93</v>
      </c>
      <c r="K7" t="s">
        <v>78</v>
      </c>
      <c r="L7" t="s">
        <v>119</v>
      </c>
      <c r="M7" t="s">
        <v>120</v>
      </c>
      <c r="N7" t="s">
        <v>93</v>
      </c>
      <c r="O7" t="s">
        <v>121</v>
      </c>
      <c r="P7" t="str">
        <f>"LOCKS                         "</f>
        <v xml:space="preserve">LOCKS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22.24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0.2</v>
      </c>
      <c r="BK7">
        <v>1</v>
      </c>
      <c r="BL7">
        <v>72.78</v>
      </c>
      <c r="BM7">
        <v>10.92</v>
      </c>
      <c r="BN7">
        <v>83.7</v>
      </c>
      <c r="BO7">
        <v>83.7</v>
      </c>
      <c r="BQ7" t="s">
        <v>122</v>
      </c>
      <c r="BR7" t="s">
        <v>123</v>
      </c>
      <c r="BS7" s="3">
        <v>45994</v>
      </c>
      <c r="BT7" s="4">
        <v>0.45833333333333331</v>
      </c>
      <c r="BU7" t="s">
        <v>124</v>
      </c>
      <c r="BV7" t="s">
        <v>85</v>
      </c>
      <c r="BW7" t="s">
        <v>101</v>
      </c>
      <c r="BX7" t="s">
        <v>125</v>
      </c>
      <c r="BY7">
        <v>1200</v>
      </c>
      <c r="BZ7" t="s">
        <v>126</v>
      </c>
      <c r="CC7" t="s">
        <v>120</v>
      </c>
      <c r="CD7">
        <v>5200</v>
      </c>
      <c r="CE7" t="s">
        <v>90</v>
      </c>
      <c r="CF7" s="3">
        <v>45994</v>
      </c>
      <c r="CI7">
        <v>1</v>
      </c>
      <c r="CJ7">
        <v>2</v>
      </c>
      <c r="CK7">
        <v>21</v>
      </c>
      <c r="CL7" t="s">
        <v>85</v>
      </c>
    </row>
    <row r="8" spans="1:92" x14ac:dyDescent="0.3">
      <c r="A8" t="s">
        <v>72</v>
      </c>
      <c r="B8" t="s">
        <v>73</v>
      </c>
      <c r="C8" t="s">
        <v>74</v>
      </c>
      <c r="E8" t="str">
        <f>"009944974257"</f>
        <v>009944974257</v>
      </c>
      <c r="F8" s="3">
        <v>45992</v>
      </c>
      <c r="G8">
        <v>202609</v>
      </c>
      <c r="H8" t="s">
        <v>103</v>
      </c>
      <c r="I8" t="s">
        <v>104</v>
      </c>
      <c r="J8" t="s">
        <v>93</v>
      </c>
      <c r="K8" t="s">
        <v>78</v>
      </c>
      <c r="L8" t="s">
        <v>105</v>
      </c>
      <c r="M8" t="s">
        <v>106</v>
      </c>
      <c r="N8" t="s">
        <v>93</v>
      </c>
      <c r="O8" t="s">
        <v>121</v>
      </c>
      <c r="P8" t="str">
        <f>"LOCKS                         "</f>
        <v xml:space="preserve">LOCKS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22.24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2</v>
      </c>
      <c r="BJ8">
        <v>0.5</v>
      </c>
      <c r="BK8">
        <v>2</v>
      </c>
      <c r="BL8">
        <v>72.78</v>
      </c>
      <c r="BM8">
        <v>10.92</v>
      </c>
      <c r="BN8">
        <v>83.7</v>
      </c>
      <c r="BO8">
        <v>83.7</v>
      </c>
      <c r="BQ8" t="s">
        <v>127</v>
      </c>
      <c r="BR8" t="s">
        <v>123</v>
      </c>
      <c r="BS8" s="3">
        <v>45995</v>
      </c>
      <c r="BT8" s="4">
        <v>0.60624999999999996</v>
      </c>
      <c r="BU8" t="s">
        <v>110</v>
      </c>
      <c r="BV8" t="s">
        <v>85</v>
      </c>
      <c r="BW8" t="s">
        <v>128</v>
      </c>
      <c r="BX8" t="s">
        <v>129</v>
      </c>
      <c r="BY8">
        <v>2400</v>
      </c>
      <c r="BZ8" t="s">
        <v>126</v>
      </c>
      <c r="CA8" t="s">
        <v>112</v>
      </c>
      <c r="CC8" t="s">
        <v>106</v>
      </c>
      <c r="CD8">
        <v>7570</v>
      </c>
      <c r="CE8" t="s">
        <v>90</v>
      </c>
      <c r="CF8" s="3">
        <v>45996</v>
      </c>
      <c r="CI8">
        <v>1</v>
      </c>
      <c r="CJ8">
        <v>3</v>
      </c>
      <c r="CK8">
        <v>21</v>
      </c>
      <c r="CL8" t="s">
        <v>85</v>
      </c>
    </row>
    <row r="9" spans="1:92" x14ac:dyDescent="0.3">
      <c r="A9" t="s">
        <v>72</v>
      </c>
      <c r="B9" t="s">
        <v>73</v>
      </c>
      <c r="C9" t="s">
        <v>74</v>
      </c>
      <c r="E9" t="str">
        <f>"009945204851"</f>
        <v>009945204851</v>
      </c>
      <c r="F9" s="3">
        <v>45992</v>
      </c>
      <c r="G9">
        <v>202609</v>
      </c>
      <c r="H9" t="s">
        <v>103</v>
      </c>
      <c r="I9" t="s">
        <v>104</v>
      </c>
      <c r="J9" t="s">
        <v>93</v>
      </c>
      <c r="K9" t="s">
        <v>78</v>
      </c>
      <c r="L9" t="s">
        <v>105</v>
      </c>
      <c r="M9" t="s">
        <v>106</v>
      </c>
      <c r="N9" t="s">
        <v>107</v>
      </c>
      <c r="O9" t="s">
        <v>82</v>
      </c>
      <c r="P9" t="str">
        <f>"SMALL SPARES                  "</f>
        <v xml:space="preserve">SMALL SPARES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6.1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50.12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5</v>
      </c>
      <c r="BJ9">
        <v>18.2</v>
      </c>
      <c r="BK9">
        <v>19</v>
      </c>
      <c r="BL9">
        <v>170.12</v>
      </c>
      <c r="BM9">
        <v>25.52</v>
      </c>
      <c r="BN9">
        <v>195.64</v>
      </c>
      <c r="BO9">
        <v>195.64</v>
      </c>
      <c r="BQ9" t="s">
        <v>108</v>
      </c>
      <c r="BR9" t="s">
        <v>130</v>
      </c>
      <c r="BS9" s="3">
        <v>45994</v>
      </c>
      <c r="BT9" s="4">
        <v>0.62569444444444444</v>
      </c>
      <c r="BU9" t="s">
        <v>131</v>
      </c>
      <c r="BV9" t="s">
        <v>96</v>
      </c>
      <c r="BY9">
        <v>91000</v>
      </c>
      <c r="BZ9" t="s">
        <v>111</v>
      </c>
      <c r="CA9" t="s">
        <v>112</v>
      </c>
      <c r="CC9" t="s">
        <v>106</v>
      </c>
      <c r="CD9">
        <v>7570</v>
      </c>
      <c r="CE9" t="s">
        <v>90</v>
      </c>
      <c r="CF9" s="3">
        <v>45996</v>
      </c>
      <c r="CI9">
        <v>3</v>
      </c>
      <c r="CJ9">
        <v>2</v>
      </c>
      <c r="CK9">
        <v>41</v>
      </c>
      <c r="CL9" t="s">
        <v>85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"009945170986"</f>
        <v>009945170986</v>
      </c>
      <c r="F10" s="3">
        <v>45993</v>
      </c>
      <c r="G10">
        <v>202609</v>
      </c>
      <c r="H10" t="s">
        <v>103</v>
      </c>
      <c r="I10" t="s">
        <v>104</v>
      </c>
      <c r="J10" t="s">
        <v>93</v>
      </c>
      <c r="K10" t="s">
        <v>78</v>
      </c>
      <c r="L10" t="s">
        <v>132</v>
      </c>
      <c r="M10" t="s">
        <v>133</v>
      </c>
      <c r="N10" t="s">
        <v>134</v>
      </c>
      <c r="O10" t="s">
        <v>82</v>
      </c>
      <c r="P10" t="str">
        <f>"STORES                        "</f>
        <v xml:space="preserve">STORES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6.1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231.02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2</v>
      </c>
      <c r="BI10">
        <v>43</v>
      </c>
      <c r="BJ10">
        <v>69.599999999999994</v>
      </c>
      <c r="BK10">
        <v>70</v>
      </c>
      <c r="BL10">
        <v>762.17</v>
      </c>
      <c r="BM10">
        <v>114.33</v>
      </c>
      <c r="BN10">
        <v>876.5</v>
      </c>
      <c r="BO10">
        <v>876.5</v>
      </c>
      <c r="BQ10" t="s">
        <v>135</v>
      </c>
      <c r="BR10" t="s">
        <v>109</v>
      </c>
      <c r="BS10" s="3">
        <v>45994</v>
      </c>
      <c r="BT10" s="4">
        <v>0.41944444444444445</v>
      </c>
      <c r="BU10" t="s">
        <v>136</v>
      </c>
      <c r="BV10" t="s">
        <v>96</v>
      </c>
      <c r="BY10">
        <v>347865.9</v>
      </c>
      <c r="BZ10" t="s">
        <v>88</v>
      </c>
      <c r="CC10" t="s">
        <v>133</v>
      </c>
      <c r="CD10" s="5" t="s">
        <v>137</v>
      </c>
      <c r="CE10" t="s">
        <v>90</v>
      </c>
      <c r="CF10" s="3">
        <v>45995</v>
      </c>
      <c r="CI10">
        <v>1</v>
      </c>
      <c r="CJ10">
        <v>1</v>
      </c>
      <c r="CK10">
        <v>43</v>
      </c>
      <c r="CL10" t="s">
        <v>85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"009945218391"</f>
        <v>009945218391</v>
      </c>
      <c r="F11" s="3">
        <v>45993</v>
      </c>
      <c r="G11">
        <v>202609</v>
      </c>
      <c r="H11" t="s">
        <v>103</v>
      </c>
      <c r="I11" t="s">
        <v>104</v>
      </c>
      <c r="J11" t="s">
        <v>93</v>
      </c>
      <c r="K11" t="s">
        <v>78</v>
      </c>
      <c r="L11" t="s">
        <v>138</v>
      </c>
      <c r="M11" t="s">
        <v>139</v>
      </c>
      <c r="N11" t="s">
        <v>140</v>
      </c>
      <c r="O11" t="s">
        <v>121</v>
      </c>
      <c r="P11" t="str">
        <f>"STORES                        "</f>
        <v xml:space="preserve">STORES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334.94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7.3</v>
      </c>
      <c r="BJ11">
        <v>16.600000000000001</v>
      </c>
      <c r="BK11">
        <v>17</v>
      </c>
      <c r="BL11">
        <v>1096.17</v>
      </c>
      <c r="BM11">
        <v>164.43</v>
      </c>
      <c r="BN11">
        <v>1260.5999999999999</v>
      </c>
      <c r="BO11">
        <v>1260.5999999999999</v>
      </c>
      <c r="BQ11" t="s">
        <v>141</v>
      </c>
      <c r="BR11" t="s">
        <v>142</v>
      </c>
      <c r="BS11" s="3">
        <v>45994</v>
      </c>
      <c r="BT11" s="4">
        <v>0.5756944444444444</v>
      </c>
      <c r="BU11" t="s">
        <v>143</v>
      </c>
      <c r="BV11" t="s">
        <v>96</v>
      </c>
      <c r="BY11">
        <v>83134.080000000002</v>
      </c>
      <c r="BZ11" t="s">
        <v>126</v>
      </c>
      <c r="CA11" t="s">
        <v>144</v>
      </c>
      <c r="CC11" t="s">
        <v>139</v>
      </c>
      <c r="CD11">
        <v>6850</v>
      </c>
      <c r="CE11" t="s">
        <v>90</v>
      </c>
      <c r="CF11" s="3">
        <v>45995</v>
      </c>
      <c r="CI11">
        <v>2</v>
      </c>
      <c r="CJ11">
        <v>1</v>
      </c>
      <c r="CK11">
        <v>23</v>
      </c>
      <c r="CL11" t="s">
        <v>85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"009945218393"</f>
        <v>009945218393</v>
      </c>
      <c r="F12" s="3">
        <v>45993</v>
      </c>
      <c r="G12">
        <v>202609</v>
      </c>
      <c r="H12" t="s">
        <v>103</v>
      </c>
      <c r="I12" t="s">
        <v>104</v>
      </c>
      <c r="J12" t="s">
        <v>93</v>
      </c>
      <c r="K12" t="s">
        <v>78</v>
      </c>
      <c r="L12" t="s">
        <v>145</v>
      </c>
      <c r="M12" t="s">
        <v>146</v>
      </c>
      <c r="N12" t="s">
        <v>93</v>
      </c>
      <c r="O12" t="s">
        <v>82</v>
      </c>
      <c r="P12" t="str">
        <f>"STORES                        "</f>
        <v xml:space="preserve">STORES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6.1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212.44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2</v>
      </c>
      <c r="BI12">
        <v>58.5</v>
      </c>
      <c r="BJ12">
        <v>63.9</v>
      </c>
      <c r="BK12">
        <v>64</v>
      </c>
      <c r="BL12">
        <v>701.35</v>
      </c>
      <c r="BM12">
        <v>105.2</v>
      </c>
      <c r="BN12">
        <v>806.55</v>
      </c>
      <c r="BO12">
        <v>806.55</v>
      </c>
      <c r="BQ12" t="s">
        <v>147</v>
      </c>
      <c r="BR12" t="s">
        <v>109</v>
      </c>
      <c r="BS12" s="3">
        <v>45996</v>
      </c>
      <c r="BT12" s="4">
        <v>0.69444444444444442</v>
      </c>
      <c r="BU12" t="s">
        <v>147</v>
      </c>
      <c r="BV12" t="s">
        <v>85</v>
      </c>
      <c r="BW12" t="s">
        <v>128</v>
      </c>
      <c r="BX12" t="s">
        <v>148</v>
      </c>
      <c r="BY12">
        <v>319621.2</v>
      </c>
      <c r="BZ12" t="s">
        <v>88</v>
      </c>
      <c r="CC12" t="s">
        <v>146</v>
      </c>
      <c r="CD12">
        <v>2940</v>
      </c>
      <c r="CE12" t="s">
        <v>90</v>
      </c>
      <c r="CF12" s="3">
        <v>46000</v>
      </c>
      <c r="CI12">
        <v>1</v>
      </c>
      <c r="CJ12">
        <v>3</v>
      </c>
      <c r="CK12">
        <v>43</v>
      </c>
      <c r="CL12" t="s">
        <v>85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"009945172340"</f>
        <v>009945172340</v>
      </c>
      <c r="F13" s="3">
        <v>45993</v>
      </c>
      <c r="G13">
        <v>202609</v>
      </c>
      <c r="H13" t="s">
        <v>103</v>
      </c>
      <c r="I13" t="s">
        <v>104</v>
      </c>
      <c r="J13" t="s">
        <v>93</v>
      </c>
      <c r="K13" t="s">
        <v>78</v>
      </c>
      <c r="L13" t="s">
        <v>113</v>
      </c>
      <c r="M13" t="s">
        <v>114</v>
      </c>
      <c r="N13" t="s">
        <v>115</v>
      </c>
      <c r="O13" t="s">
        <v>82</v>
      </c>
      <c r="P13" t="str">
        <f>"STORES                        "</f>
        <v xml:space="preserve">STORES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6.1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43.01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14</v>
      </c>
      <c r="BJ13">
        <v>9.8000000000000007</v>
      </c>
      <c r="BK13">
        <v>14</v>
      </c>
      <c r="BL13">
        <v>146.85</v>
      </c>
      <c r="BM13">
        <v>22.03</v>
      </c>
      <c r="BN13">
        <v>168.88</v>
      </c>
      <c r="BO13">
        <v>168.88</v>
      </c>
      <c r="BQ13" t="s">
        <v>116</v>
      </c>
      <c r="BR13" t="s">
        <v>109</v>
      </c>
      <c r="BS13" s="3">
        <v>45995</v>
      </c>
      <c r="BT13" s="4">
        <v>0.39861111111111114</v>
      </c>
      <c r="BU13" t="s">
        <v>117</v>
      </c>
      <c r="BV13" t="s">
        <v>85</v>
      </c>
      <c r="BW13" t="s">
        <v>149</v>
      </c>
      <c r="BX13" t="s">
        <v>150</v>
      </c>
      <c r="BY13">
        <v>48776</v>
      </c>
      <c r="BZ13" t="s">
        <v>151</v>
      </c>
      <c r="CA13" t="s">
        <v>152</v>
      </c>
      <c r="CC13" t="s">
        <v>114</v>
      </c>
      <c r="CD13" s="5" t="s">
        <v>118</v>
      </c>
      <c r="CE13" t="s">
        <v>90</v>
      </c>
      <c r="CF13" s="3">
        <v>45995</v>
      </c>
      <c r="CI13">
        <v>1</v>
      </c>
      <c r="CJ13">
        <v>2</v>
      </c>
      <c r="CK13">
        <v>41</v>
      </c>
      <c r="CL13" t="s">
        <v>85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"009945199608"</f>
        <v>009945199608</v>
      </c>
      <c r="F14" s="3">
        <v>45993</v>
      </c>
      <c r="G14">
        <v>202609</v>
      </c>
      <c r="H14" t="s">
        <v>103</v>
      </c>
      <c r="I14" t="s">
        <v>104</v>
      </c>
      <c r="J14" t="s">
        <v>93</v>
      </c>
      <c r="K14" t="s">
        <v>78</v>
      </c>
      <c r="L14" t="s">
        <v>75</v>
      </c>
      <c r="M14" t="s">
        <v>76</v>
      </c>
      <c r="N14" t="s">
        <v>153</v>
      </c>
      <c r="O14" t="s">
        <v>121</v>
      </c>
      <c r="P14" t="str">
        <f>"LOCKS                         "</f>
        <v xml:space="preserve">LOCKS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38.909999999999997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3.2</v>
      </c>
      <c r="BJ14">
        <v>2.1</v>
      </c>
      <c r="BK14">
        <v>3.5</v>
      </c>
      <c r="BL14">
        <v>127.34</v>
      </c>
      <c r="BM14">
        <v>19.100000000000001</v>
      </c>
      <c r="BN14">
        <v>146.44</v>
      </c>
      <c r="BO14">
        <v>146.44</v>
      </c>
      <c r="BQ14" t="s">
        <v>154</v>
      </c>
      <c r="BR14" t="s">
        <v>155</v>
      </c>
      <c r="BS14" s="3">
        <v>45994</v>
      </c>
      <c r="BT14" s="4">
        <v>0.35694444444444445</v>
      </c>
      <c r="BU14" t="s">
        <v>156</v>
      </c>
      <c r="BV14" t="s">
        <v>96</v>
      </c>
      <c r="BY14">
        <v>10353.75</v>
      </c>
      <c r="BZ14" t="s">
        <v>126</v>
      </c>
      <c r="CA14" t="s">
        <v>157</v>
      </c>
      <c r="CC14" t="s">
        <v>76</v>
      </c>
      <c r="CD14">
        <v>4017</v>
      </c>
      <c r="CE14" t="s">
        <v>90</v>
      </c>
      <c r="CF14" s="3">
        <v>45994</v>
      </c>
      <c r="CI14">
        <v>1</v>
      </c>
      <c r="CJ14">
        <v>1</v>
      </c>
      <c r="CK14">
        <v>21</v>
      </c>
      <c r="CL14" t="s">
        <v>85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"009945172307"</f>
        <v>009945172307</v>
      </c>
      <c r="F15" s="3">
        <v>45993</v>
      </c>
      <c r="G15">
        <v>202609</v>
      </c>
      <c r="H15" t="s">
        <v>103</v>
      </c>
      <c r="I15" t="s">
        <v>104</v>
      </c>
      <c r="J15" t="s">
        <v>93</v>
      </c>
      <c r="K15" t="s">
        <v>78</v>
      </c>
      <c r="L15" t="s">
        <v>113</v>
      </c>
      <c r="M15" t="s">
        <v>114</v>
      </c>
      <c r="N15" t="s">
        <v>115</v>
      </c>
      <c r="O15" t="s">
        <v>82</v>
      </c>
      <c r="P15" t="str">
        <f>"LOCKS                         "</f>
        <v xml:space="preserve">LOCKS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6.1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43.01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15</v>
      </c>
      <c r="BJ15">
        <v>10</v>
      </c>
      <c r="BK15">
        <v>15</v>
      </c>
      <c r="BL15">
        <v>146.85</v>
      </c>
      <c r="BM15">
        <v>22.03</v>
      </c>
      <c r="BN15">
        <v>168.88</v>
      </c>
      <c r="BO15">
        <v>168.88</v>
      </c>
      <c r="BQ15" t="s">
        <v>116</v>
      </c>
      <c r="BR15" t="s">
        <v>123</v>
      </c>
      <c r="BS15" s="3">
        <v>45994</v>
      </c>
      <c r="BT15" s="4">
        <v>0.42569444444444443</v>
      </c>
      <c r="BU15" t="s">
        <v>117</v>
      </c>
      <c r="BV15" t="s">
        <v>96</v>
      </c>
      <c r="BY15">
        <v>50091.97</v>
      </c>
      <c r="BZ15" t="s">
        <v>88</v>
      </c>
      <c r="CA15" t="s">
        <v>152</v>
      </c>
      <c r="CC15" t="s">
        <v>114</v>
      </c>
      <c r="CD15" s="5" t="s">
        <v>118</v>
      </c>
      <c r="CE15" t="s">
        <v>90</v>
      </c>
      <c r="CF15" s="3">
        <v>45994</v>
      </c>
      <c r="CI15">
        <v>1</v>
      </c>
      <c r="CJ15">
        <v>1</v>
      </c>
      <c r="CK15">
        <v>41</v>
      </c>
      <c r="CL15" t="s">
        <v>85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"009944536196"</f>
        <v>009944536196</v>
      </c>
      <c r="F16" s="3">
        <v>45993</v>
      </c>
      <c r="G16">
        <v>202609</v>
      </c>
      <c r="H16" t="s">
        <v>103</v>
      </c>
      <c r="I16" t="s">
        <v>104</v>
      </c>
      <c r="J16" t="s">
        <v>93</v>
      </c>
      <c r="K16" t="s">
        <v>78</v>
      </c>
      <c r="L16" t="s">
        <v>158</v>
      </c>
      <c r="M16" t="s">
        <v>159</v>
      </c>
      <c r="N16" t="s">
        <v>93</v>
      </c>
      <c r="O16" t="s">
        <v>121</v>
      </c>
      <c r="P16" t="str">
        <f>"LOCKS                         "</f>
        <v xml:space="preserve">LOCKS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150.05000000000001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13.2</v>
      </c>
      <c r="BJ16">
        <v>12.9</v>
      </c>
      <c r="BK16">
        <v>13.5</v>
      </c>
      <c r="BL16">
        <v>491.08</v>
      </c>
      <c r="BM16">
        <v>73.66</v>
      </c>
      <c r="BN16">
        <v>564.74</v>
      </c>
      <c r="BO16">
        <v>564.74</v>
      </c>
      <c r="BQ16" t="s">
        <v>160</v>
      </c>
      <c r="BR16" t="s">
        <v>155</v>
      </c>
      <c r="BS16" s="3">
        <v>45994</v>
      </c>
      <c r="BT16" s="4">
        <v>0.36041666666666666</v>
      </c>
      <c r="BU16" t="s">
        <v>161</v>
      </c>
      <c r="BV16" t="s">
        <v>96</v>
      </c>
      <c r="BY16">
        <v>64579.79</v>
      </c>
      <c r="BZ16" t="s">
        <v>126</v>
      </c>
      <c r="CA16" t="s">
        <v>162</v>
      </c>
      <c r="CC16" t="s">
        <v>159</v>
      </c>
      <c r="CD16">
        <v>6045</v>
      </c>
      <c r="CE16" t="s">
        <v>90</v>
      </c>
      <c r="CF16" s="3">
        <v>45994</v>
      </c>
      <c r="CI16">
        <v>1</v>
      </c>
      <c r="CJ16">
        <v>1</v>
      </c>
      <c r="CK16">
        <v>21</v>
      </c>
      <c r="CL16" t="s">
        <v>85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"009945218392"</f>
        <v>009945218392</v>
      </c>
      <c r="F17" s="3">
        <v>45993</v>
      </c>
      <c r="G17">
        <v>202609</v>
      </c>
      <c r="H17" t="s">
        <v>103</v>
      </c>
      <c r="I17" t="s">
        <v>104</v>
      </c>
      <c r="J17" t="s">
        <v>93</v>
      </c>
      <c r="K17" t="s">
        <v>78</v>
      </c>
      <c r="L17" t="s">
        <v>97</v>
      </c>
      <c r="M17" t="s">
        <v>98</v>
      </c>
      <c r="N17" t="s">
        <v>93</v>
      </c>
      <c r="O17" t="s">
        <v>82</v>
      </c>
      <c r="P17" t="str">
        <f>"STORES                        "</f>
        <v xml:space="preserve">STORES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6.1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147.38999999999999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18.100000000000001</v>
      </c>
      <c r="BJ17">
        <v>42.9</v>
      </c>
      <c r="BK17">
        <v>43</v>
      </c>
      <c r="BL17">
        <v>488.46</v>
      </c>
      <c r="BM17">
        <v>73.27</v>
      </c>
      <c r="BN17">
        <v>561.73</v>
      </c>
      <c r="BO17">
        <v>561.73</v>
      </c>
      <c r="BQ17" t="s">
        <v>163</v>
      </c>
      <c r="BR17" t="s">
        <v>109</v>
      </c>
      <c r="BS17" s="3">
        <v>45999</v>
      </c>
      <c r="BT17" s="4">
        <v>0.56527777777777777</v>
      </c>
      <c r="BU17" t="s">
        <v>164</v>
      </c>
      <c r="BV17" t="s">
        <v>85</v>
      </c>
      <c r="BW17" t="s">
        <v>101</v>
      </c>
      <c r="BX17" t="s">
        <v>165</v>
      </c>
      <c r="BY17">
        <v>214611.6</v>
      </c>
      <c r="BZ17" t="s">
        <v>88</v>
      </c>
      <c r="CA17">
        <v>9007095100083</v>
      </c>
      <c r="CC17" t="s">
        <v>98</v>
      </c>
      <c r="CD17">
        <v>3900</v>
      </c>
      <c r="CE17" t="s">
        <v>90</v>
      </c>
      <c r="CF17" s="3">
        <v>45999</v>
      </c>
      <c r="CI17">
        <v>2</v>
      </c>
      <c r="CJ17">
        <v>4</v>
      </c>
      <c r="CK17">
        <v>43</v>
      </c>
      <c r="CL17" t="s">
        <v>85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"009944974765"</f>
        <v>009944974765</v>
      </c>
      <c r="F18" s="3">
        <v>45993</v>
      </c>
      <c r="G18">
        <v>202609</v>
      </c>
      <c r="H18" t="s">
        <v>105</v>
      </c>
      <c r="I18" t="s">
        <v>106</v>
      </c>
      <c r="J18" t="s">
        <v>93</v>
      </c>
      <c r="K18" t="s">
        <v>78</v>
      </c>
      <c r="L18" t="s">
        <v>166</v>
      </c>
      <c r="M18" t="s">
        <v>167</v>
      </c>
      <c r="N18" t="s">
        <v>168</v>
      </c>
      <c r="O18" t="s">
        <v>82</v>
      </c>
      <c r="P18" t="str">
        <f>"NA                            "</f>
        <v xml:space="preserve">NA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6.1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43.01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0.2</v>
      </c>
      <c r="BK18">
        <v>1</v>
      </c>
      <c r="BL18">
        <v>146.85</v>
      </c>
      <c r="BM18">
        <v>22.03</v>
      </c>
      <c r="BN18">
        <v>168.88</v>
      </c>
      <c r="BO18">
        <v>168.88</v>
      </c>
      <c r="BQ18" t="s">
        <v>169</v>
      </c>
      <c r="BR18" t="s">
        <v>169</v>
      </c>
      <c r="BS18" s="3">
        <v>45995</v>
      </c>
      <c r="BT18" s="4">
        <v>0.46527777777777779</v>
      </c>
      <c r="BU18" t="s">
        <v>170</v>
      </c>
      <c r="BV18" t="s">
        <v>96</v>
      </c>
      <c r="BY18">
        <v>1200</v>
      </c>
      <c r="BZ18" t="s">
        <v>88</v>
      </c>
      <c r="CA18" t="s">
        <v>171</v>
      </c>
      <c r="CC18" t="s">
        <v>167</v>
      </c>
      <c r="CD18">
        <v>1682</v>
      </c>
      <c r="CE18" t="s">
        <v>90</v>
      </c>
      <c r="CF18" s="3">
        <v>45996</v>
      </c>
      <c r="CI18">
        <v>3</v>
      </c>
      <c r="CJ18">
        <v>2</v>
      </c>
      <c r="CK18">
        <v>41</v>
      </c>
      <c r="CL18" t="s">
        <v>85</v>
      </c>
    </row>
    <row r="19" spans="1:90" x14ac:dyDescent="0.3">
      <c r="A19" t="s">
        <v>72</v>
      </c>
      <c r="B19" t="s">
        <v>73</v>
      </c>
      <c r="C19" t="s">
        <v>74</v>
      </c>
      <c r="E19" t="str">
        <f>"080011697497"</f>
        <v>080011697497</v>
      </c>
      <c r="F19" s="3">
        <v>45994</v>
      </c>
      <c r="G19">
        <v>202609</v>
      </c>
      <c r="H19" t="s">
        <v>79</v>
      </c>
      <c r="I19" t="s">
        <v>80</v>
      </c>
      <c r="J19" t="s">
        <v>172</v>
      </c>
      <c r="K19" t="s">
        <v>78</v>
      </c>
      <c r="L19" t="s">
        <v>173</v>
      </c>
      <c r="M19" t="s">
        <v>174</v>
      </c>
      <c r="N19" t="s">
        <v>175</v>
      </c>
      <c r="O19" t="s">
        <v>121</v>
      </c>
      <c r="P19" t="str">
        <f>"Locks                         "</f>
        <v xml:space="preserve">Locks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19.940000000000001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3</v>
      </c>
      <c r="BI19">
        <v>2.4</v>
      </c>
      <c r="BJ19">
        <v>7.4</v>
      </c>
      <c r="BK19">
        <v>8</v>
      </c>
      <c r="BL19">
        <v>59.42</v>
      </c>
      <c r="BM19">
        <v>8.91</v>
      </c>
      <c r="BN19">
        <v>68.33</v>
      </c>
      <c r="BO19">
        <v>68.33</v>
      </c>
      <c r="BP19" t="s">
        <v>176</v>
      </c>
      <c r="BQ19" t="s">
        <v>177</v>
      </c>
      <c r="BR19" t="s">
        <v>178</v>
      </c>
      <c r="BS19" s="3">
        <v>45996</v>
      </c>
      <c r="BT19" s="4">
        <v>0.43333333333333335</v>
      </c>
      <c r="BU19" t="s">
        <v>179</v>
      </c>
      <c r="BV19" t="s">
        <v>85</v>
      </c>
      <c r="BW19" t="s">
        <v>86</v>
      </c>
      <c r="BX19" t="s">
        <v>180</v>
      </c>
      <c r="BY19">
        <v>37161.519999999997</v>
      </c>
      <c r="BZ19" t="s">
        <v>181</v>
      </c>
      <c r="CC19" t="s">
        <v>174</v>
      </c>
      <c r="CD19">
        <v>2196</v>
      </c>
      <c r="CE19" t="s">
        <v>90</v>
      </c>
      <c r="CF19" s="3">
        <v>45997</v>
      </c>
      <c r="CI19">
        <v>1</v>
      </c>
      <c r="CJ19">
        <v>2</v>
      </c>
      <c r="CK19">
        <v>22</v>
      </c>
      <c r="CL19" t="s">
        <v>85</v>
      </c>
    </row>
    <row r="20" spans="1:90" x14ac:dyDescent="0.3">
      <c r="A20" t="s">
        <v>72</v>
      </c>
      <c r="B20" t="s">
        <v>73</v>
      </c>
      <c r="C20" t="s">
        <v>74</v>
      </c>
      <c r="E20" t="str">
        <f>"080011697503"</f>
        <v>080011697503</v>
      </c>
      <c r="F20" s="3">
        <v>45994</v>
      </c>
      <c r="G20">
        <v>202609</v>
      </c>
      <c r="H20" t="s">
        <v>79</v>
      </c>
      <c r="I20" t="s">
        <v>80</v>
      </c>
      <c r="J20" t="s">
        <v>172</v>
      </c>
      <c r="K20" t="s">
        <v>78</v>
      </c>
      <c r="L20" t="s">
        <v>173</v>
      </c>
      <c r="M20" t="s">
        <v>174</v>
      </c>
      <c r="N20" t="s">
        <v>182</v>
      </c>
      <c r="O20" t="s">
        <v>121</v>
      </c>
      <c r="P20" t="str">
        <f>"Locks                         "</f>
        <v xml:space="preserve">Locks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19.940000000000001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0.2</v>
      </c>
      <c r="BJ20">
        <v>2.1</v>
      </c>
      <c r="BK20">
        <v>3</v>
      </c>
      <c r="BL20">
        <v>59.42</v>
      </c>
      <c r="BM20">
        <v>8.91</v>
      </c>
      <c r="BN20">
        <v>68.33</v>
      </c>
      <c r="BO20">
        <v>68.33</v>
      </c>
      <c r="BP20" t="s">
        <v>183</v>
      </c>
      <c r="BQ20" t="s">
        <v>184</v>
      </c>
      <c r="BR20" t="s">
        <v>178</v>
      </c>
      <c r="BS20" s="3">
        <v>45995</v>
      </c>
      <c r="BT20" s="4">
        <v>0.41666666666666669</v>
      </c>
      <c r="BU20" t="s">
        <v>185</v>
      </c>
      <c r="BV20" t="s">
        <v>96</v>
      </c>
      <c r="BY20">
        <v>10678.2</v>
      </c>
      <c r="BZ20" t="s">
        <v>181</v>
      </c>
      <c r="CA20" t="s">
        <v>186</v>
      </c>
      <c r="CC20" t="s">
        <v>174</v>
      </c>
      <c r="CD20">
        <v>2090</v>
      </c>
      <c r="CE20" t="s">
        <v>90</v>
      </c>
      <c r="CF20" s="3">
        <v>45995</v>
      </c>
      <c r="CI20">
        <v>1</v>
      </c>
      <c r="CJ20">
        <v>1</v>
      </c>
      <c r="CK20">
        <v>22</v>
      </c>
      <c r="CL20" t="s">
        <v>85</v>
      </c>
    </row>
    <row r="21" spans="1:90" x14ac:dyDescent="0.3">
      <c r="A21" t="s">
        <v>72</v>
      </c>
      <c r="B21" t="s">
        <v>73</v>
      </c>
      <c r="C21" t="s">
        <v>74</v>
      </c>
      <c r="E21" t="str">
        <f>"080011697514"</f>
        <v>080011697514</v>
      </c>
      <c r="F21" s="3">
        <v>45994</v>
      </c>
      <c r="G21">
        <v>202609</v>
      </c>
      <c r="H21" t="s">
        <v>79</v>
      </c>
      <c r="I21" t="s">
        <v>80</v>
      </c>
      <c r="J21" t="s">
        <v>172</v>
      </c>
      <c r="K21" t="s">
        <v>78</v>
      </c>
      <c r="L21" t="s">
        <v>75</v>
      </c>
      <c r="M21" t="s">
        <v>76</v>
      </c>
      <c r="N21" t="s">
        <v>187</v>
      </c>
      <c r="O21" t="s">
        <v>121</v>
      </c>
      <c r="P21" t="str">
        <f>"Locks                         "</f>
        <v xml:space="preserve">Locks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25.52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1.2</v>
      </c>
      <c r="BK21">
        <v>1.5</v>
      </c>
      <c r="BL21">
        <v>76.06</v>
      </c>
      <c r="BM21">
        <v>11.41</v>
      </c>
      <c r="BN21">
        <v>87.47</v>
      </c>
      <c r="BO21">
        <v>87.47</v>
      </c>
      <c r="BP21" t="s">
        <v>183</v>
      </c>
      <c r="BQ21" t="s">
        <v>188</v>
      </c>
      <c r="BR21" t="s">
        <v>178</v>
      </c>
      <c r="BS21" s="3">
        <v>45995</v>
      </c>
      <c r="BT21" s="4">
        <v>0.38750000000000001</v>
      </c>
      <c r="BU21" t="s">
        <v>156</v>
      </c>
      <c r="BV21" t="s">
        <v>96</v>
      </c>
      <c r="BY21">
        <v>6000</v>
      </c>
      <c r="BZ21" t="s">
        <v>181</v>
      </c>
      <c r="CA21" t="s">
        <v>157</v>
      </c>
      <c r="CC21" t="s">
        <v>76</v>
      </c>
      <c r="CD21">
        <v>4001</v>
      </c>
      <c r="CE21" t="s">
        <v>90</v>
      </c>
      <c r="CF21" s="3">
        <v>45995</v>
      </c>
      <c r="CI21">
        <v>1</v>
      </c>
      <c r="CJ21">
        <v>1</v>
      </c>
      <c r="CK21">
        <v>21</v>
      </c>
      <c r="CL21" t="s">
        <v>85</v>
      </c>
    </row>
    <row r="22" spans="1:90" x14ac:dyDescent="0.3">
      <c r="A22" t="s">
        <v>72</v>
      </c>
      <c r="B22" t="s">
        <v>73</v>
      </c>
      <c r="C22" t="s">
        <v>74</v>
      </c>
      <c r="E22" t="str">
        <f>"080011697525"</f>
        <v>080011697525</v>
      </c>
      <c r="F22" s="3">
        <v>45994</v>
      </c>
      <c r="G22">
        <v>202609</v>
      </c>
      <c r="H22" t="s">
        <v>79</v>
      </c>
      <c r="I22" t="s">
        <v>80</v>
      </c>
      <c r="J22" t="s">
        <v>172</v>
      </c>
      <c r="K22" t="s">
        <v>78</v>
      </c>
      <c r="L22" t="s">
        <v>113</v>
      </c>
      <c r="M22" t="s">
        <v>114</v>
      </c>
      <c r="N22" t="s">
        <v>189</v>
      </c>
      <c r="O22" t="s">
        <v>121</v>
      </c>
      <c r="P22" t="str">
        <f>"Locks                         "</f>
        <v xml:space="preserve">Locks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25.52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0.2</v>
      </c>
      <c r="BJ22">
        <v>1.8</v>
      </c>
      <c r="BK22">
        <v>2</v>
      </c>
      <c r="BL22">
        <v>76.06</v>
      </c>
      <c r="BM22">
        <v>11.41</v>
      </c>
      <c r="BN22">
        <v>87.47</v>
      </c>
      <c r="BO22">
        <v>87.47</v>
      </c>
      <c r="BP22" t="s">
        <v>183</v>
      </c>
      <c r="BQ22" t="s">
        <v>190</v>
      </c>
      <c r="BR22" t="s">
        <v>178</v>
      </c>
      <c r="BS22" s="3">
        <v>45995</v>
      </c>
      <c r="BT22" s="4">
        <v>0.39930555555555558</v>
      </c>
      <c r="BU22" t="s">
        <v>117</v>
      </c>
      <c r="BV22" t="s">
        <v>96</v>
      </c>
      <c r="BY22">
        <v>9188.27</v>
      </c>
      <c r="BZ22" t="s">
        <v>181</v>
      </c>
      <c r="CA22" t="s">
        <v>152</v>
      </c>
      <c r="CC22" t="s">
        <v>114</v>
      </c>
      <c r="CD22" s="5" t="s">
        <v>191</v>
      </c>
      <c r="CE22" t="s">
        <v>90</v>
      </c>
      <c r="CF22" s="3">
        <v>45995</v>
      </c>
      <c r="CI22">
        <v>1</v>
      </c>
      <c r="CJ22">
        <v>1</v>
      </c>
      <c r="CK22">
        <v>21</v>
      </c>
      <c r="CL22" t="s">
        <v>85</v>
      </c>
    </row>
    <row r="23" spans="1:90" x14ac:dyDescent="0.3">
      <c r="A23" t="s">
        <v>72</v>
      </c>
      <c r="B23" t="s">
        <v>73</v>
      </c>
      <c r="C23" t="s">
        <v>74</v>
      </c>
      <c r="E23" t="str">
        <f>"080011697528"</f>
        <v>080011697528</v>
      </c>
      <c r="F23" s="3">
        <v>45994</v>
      </c>
      <c r="G23">
        <v>202609</v>
      </c>
      <c r="H23" t="s">
        <v>79</v>
      </c>
      <c r="I23" t="s">
        <v>80</v>
      </c>
      <c r="J23" t="s">
        <v>172</v>
      </c>
      <c r="K23" t="s">
        <v>78</v>
      </c>
      <c r="L23" t="s">
        <v>105</v>
      </c>
      <c r="M23" t="s">
        <v>106</v>
      </c>
      <c r="N23" t="s">
        <v>192</v>
      </c>
      <c r="O23" t="s">
        <v>121</v>
      </c>
      <c r="P23" t="str">
        <f>"Locks                         "</f>
        <v xml:space="preserve">Locks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25.52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1.2</v>
      </c>
      <c r="BK23">
        <v>1.5</v>
      </c>
      <c r="BL23">
        <v>76.06</v>
      </c>
      <c r="BM23">
        <v>11.41</v>
      </c>
      <c r="BN23">
        <v>87.47</v>
      </c>
      <c r="BO23">
        <v>87.47</v>
      </c>
      <c r="BP23" t="s">
        <v>183</v>
      </c>
      <c r="BQ23" t="s">
        <v>193</v>
      </c>
      <c r="BR23" t="s">
        <v>178</v>
      </c>
      <c r="BS23" s="3">
        <v>45995</v>
      </c>
      <c r="BT23" s="4">
        <v>0.60555555555555551</v>
      </c>
      <c r="BU23" t="s">
        <v>110</v>
      </c>
      <c r="BV23" t="s">
        <v>85</v>
      </c>
      <c r="BW23" t="s">
        <v>128</v>
      </c>
      <c r="BX23" t="s">
        <v>194</v>
      </c>
      <c r="BY23">
        <v>6000</v>
      </c>
      <c r="BZ23" t="s">
        <v>181</v>
      </c>
      <c r="CA23" t="s">
        <v>112</v>
      </c>
      <c r="CC23" t="s">
        <v>106</v>
      </c>
      <c r="CD23">
        <v>7569</v>
      </c>
      <c r="CE23" t="s">
        <v>90</v>
      </c>
      <c r="CF23" s="3">
        <v>45996</v>
      </c>
      <c r="CI23">
        <v>1</v>
      </c>
      <c r="CJ23">
        <v>1</v>
      </c>
      <c r="CK23">
        <v>21</v>
      </c>
      <c r="CL23" t="s">
        <v>85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"009945220555"</f>
        <v>009945220555</v>
      </c>
      <c r="F24" s="3">
        <v>45994</v>
      </c>
      <c r="G24">
        <v>202609</v>
      </c>
      <c r="H24" t="s">
        <v>195</v>
      </c>
      <c r="I24" t="s">
        <v>196</v>
      </c>
      <c r="J24" t="s">
        <v>93</v>
      </c>
      <c r="K24" t="s">
        <v>78</v>
      </c>
      <c r="L24" t="s">
        <v>113</v>
      </c>
      <c r="M24" t="s">
        <v>114</v>
      </c>
      <c r="N24" t="s">
        <v>93</v>
      </c>
      <c r="O24" t="s">
        <v>82</v>
      </c>
      <c r="P24" t="str">
        <f>"                              "</f>
        <v xml:space="preserve">  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6.1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129.99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3</v>
      </c>
      <c r="BI24">
        <v>56</v>
      </c>
      <c r="BJ24">
        <v>67.2</v>
      </c>
      <c r="BK24">
        <v>68</v>
      </c>
      <c r="BL24">
        <v>393.49</v>
      </c>
      <c r="BM24">
        <v>59.02</v>
      </c>
      <c r="BN24">
        <v>452.51</v>
      </c>
      <c r="BO24">
        <v>452.51</v>
      </c>
      <c r="BQ24" t="s">
        <v>197</v>
      </c>
      <c r="BR24" t="s">
        <v>198</v>
      </c>
      <c r="BS24" s="3">
        <v>45994</v>
      </c>
      <c r="BT24" s="4">
        <v>0.4826388888888889</v>
      </c>
      <c r="BU24" t="s">
        <v>117</v>
      </c>
      <c r="BV24" t="s">
        <v>96</v>
      </c>
      <c r="BY24">
        <v>335836</v>
      </c>
      <c r="BZ24" t="s">
        <v>151</v>
      </c>
      <c r="CA24" t="s">
        <v>152</v>
      </c>
      <c r="CC24" t="s">
        <v>114</v>
      </c>
      <c r="CD24" s="5" t="s">
        <v>118</v>
      </c>
      <c r="CE24" t="s">
        <v>90</v>
      </c>
      <c r="CF24" s="3">
        <v>45994</v>
      </c>
      <c r="CI24">
        <v>1</v>
      </c>
      <c r="CJ24">
        <v>0</v>
      </c>
      <c r="CK24">
        <v>44</v>
      </c>
      <c r="CL24" t="s">
        <v>85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"009944880687"</f>
        <v>009944880687</v>
      </c>
      <c r="F25" s="3">
        <v>45994</v>
      </c>
      <c r="G25">
        <v>202609</v>
      </c>
      <c r="H25" t="s">
        <v>97</v>
      </c>
      <c r="I25" t="s">
        <v>98</v>
      </c>
      <c r="J25" t="s">
        <v>93</v>
      </c>
      <c r="K25" t="s">
        <v>78</v>
      </c>
      <c r="L25" t="s">
        <v>79</v>
      </c>
      <c r="M25" t="s">
        <v>80</v>
      </c>
      <c r="N25" t="s">
        <v>199</v>
      </c>
      <c r="O25" t="s">
        <v>82</v>
      </c>
      <c r="P25" t="str">
        <f>"                              "</f>
        <v xml:space="preserve">  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6.1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69.61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</v>
      </c>
      <c r="BJ25">
        <v>1.7</v>
      </c>
      <c r="BK25">
        <v>2</v>
      </c>
      <c r="BL25">
        <v>213.56</v>
      </c>
      <c r="BM25">
        <v>32.03</v>
      </c>
      <c r="BN25">
        <v>245.59</v>
      </c>
      <c r="BO25">
        <v>245.59</v>
      </c>
      <c r="BQ25" t="s">
        <v>200</v>
      </c>
      <c r="BR25" t="s">
        <v>201</v>
      </c>
      <c r="BS25" s="3">
        <v>45996</v>
      </c>
      <c r="BT25" s="4">
        <v>0.52777777777777779</v>
      </c>
      <c r="BU25" t="s">
        <v>84</v>
      </c>
      <c r="BV25" t="s">
        <v>96</v>
      </c>
      <c r="BY25">
        <v>8400</v>
      </c>
      <c r="BZ25" t="s">
        <v>151</v>
      </c>
      <c r="CA25" t="s">
        <v>89</v>
      </c>
      <c r="CC25" t="s">
        <v>80</v>
      </c>
      <c r="CD25">
        <v>1724</v>
      </c>
      <c r="CE25" t="s">
        <v>90</v>
      </c>
      <c r="CF25" s="3">
        <v>45997</v>
      </c>
      <c r="CI25">
        <v>2</v>
      </c>
      <c r="CJ25">
        <v>2</v>
      </c>
      <c r="CK25">
        <v>43</v>
      </c>
      <c r="CL25" t="s">
        <v>85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"009944442716"</f>
        <v>009944442716</v>
      </c>
      <c r="F26" s="3">
        <v>45994</v>
      </c>
      <c r="G26">
        <v>202609</v>
      </c>
      <c r="H26" t="s">
        <v>97</v>
      </c>
      <c r="I26" t="s">
        <v>98</v>
      </c>
      <c r="J26" t="s">
        <v>93</v>
      </c>
      <c r="K26" t="s">
        <v>78</v>
      </c>
      <c r="L26" t="s">
        <v>103</v>
      </c>
      <c r="M26" t="s">
        <v>104</v>
      </c>
      <c r="N26" t="s">
        <v>93</v>
      </c>
      <c r="O26" t="s">
        <v>82</v>
      </c>
      <c r="P26" t="str">
        <f>"                              "</f>
        <v xml:space="preserve">  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6.1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556.67999999999995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12</v>
      </c>
      <c r="BI26">
        <v>121.2</v>
      </c>
      <c r="BJ26">
        <v>151.1</v>
      </c>
      <c r="BK26">
        <v>152</v>
      </c>
      <c r="BL26">
        <v>1665.11</v>
      </c>
      <c r="BM26">
        <v>249.77</v>
      </c>
      <c r="BN26">
        <v>1914.88</v>
      </c>
      <c r="BO26">
        <v>1914.88</v>
      </c>
      <c r="BQ26" t="s">
        <v>202</v>
      </c>
      <c r="BR26" t="s">
        <v>99</v>
      </c>
      <c r="BS26" s="3">
        <v>45995</v>
      </c>
      <c r="BT26" s="4">
        <v>0.4375</v>
      </c>
      <c r="BU26" t="s">
        <v>203</v>
      </c>
      <c r="BV26" t="s">
        <v>96</v>
      </c>
      <c r="BY26">
        <v>731048.05</v>
      </c>
      <c r="BZ26" t="s">
        <v>151</v>
      </c>
      <c r="CC26" t="s">
        <v>104</v>
      </c>
      <c r="CD26">
        <v>2146</v>
      </c>
      <c r="CE26" t="s">
        <v>90</v>
      </c>
      <c r="CF26" s="3">
        <v>45996</v>
      </c>
      <c r="CI26">
        <v>2</v>
      </c>
      <c r="CJ26">
        <v>1</v>
      </c>
      <c r="CK26">
        <v>43</v>
      </c>
      <c r="CL26" t="s">
        <v>85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"009943129409"</f>
        <v>009943129409</v>
      </c>
      <c r="F27" s="3">
        <v>45994</v>
      </c>
      <c r="G27">
        <v>202609</v>
      </c>
      <c r="H27" t="s">
        <v>132</v>
      </c>
      <c r="I27" t="s">
        <v>133</v>
      </c>
      <c r="J27" t="s">
        <v>93</v>
      </c>
      <c r="K27" t="s">
        <v>78</v>
      </c>
      <c r="L27" t="s">
        <v>173</v>
      </c>
      <c r="M27" t="s">
        <v>174</v>
      </c>
      <c r="N27" t="s">
        <v>204</v>
      </c>
      <c r="O27" t="s">
        <v>82</v>
      </c>
      <c r="P27" t="str">
        <f>"                              "</f>
        <v xml:space="preserve"> 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6.1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179.83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16.100000000000001</v>
      </c>
      <c r="BJ27">
        <v>45.3</v>
      </c>
      <c r="BK27">
        <v>46</v>
      </c>
      <c r="BL27">
        <v>542.02</v>
      </c>
      <c r="BM27">
        <v>81.3</v>
      </c>
      <c r="BN27">
        <v>623.32000000000005</v>
      </c>
      <c r="BO27">
        <v>623.32000000000005</v>
      </c>
      <c r="BQ27" t="s">
        <v>205</v>
      </c>
      <c r="BR27" t="s">
        <v>206</v>
      </c>
      <c r="BS27" s="3">
        <v>45995</v>
      </c>
      <c r="BT27" s="4">
        <v>0.4375</v>
      </c>
      <c r="BU27" t="s">
        <v>203</v>
      </c>
      <c r="BV27" t="s">
        <v>96</v>
      </c>
      <c r="BY27">
        <v>226320</v>
      </c>
      <c r="BZ27" t="s">
        <v>151</v>
      </c>
      <c r="CC27" t="s">
        <v>174</v>
      </c>
      <c r="CD27">
        <v>2196</v>
      </c>
      <c r="CE27" t="s">
        <v>90</v>
      </c>
      <c r="CF27" s="3">
        <v>45996</v>
      </c>
      <c r="CI27">
        <v>1</v>
      </c>
      <c r="CJ27">
        <v>1</v>
      </c>
      <c r="CK27">
        <v>43</v>
      </c>
      <c r="CL27" t="s">
        <v>85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"009945199769"</f>
        <v>009945199769</v>
      </c>
      <c r="F28" s="3">
        <v>45994</v>
      </c>
      <c r="G28">
        <v>202609</v>
      </c>
      <c r="H28" t="s">
        <v>103</v>
      </c>
      <c r="I28" t="s">
        <v>104</v>
      </c>
      <c r="J28" t="s">
        <v>93</v>
      </c>
      <c r="K28" t="s">
        <v>78</v>
      </c>
      <c r="L28" t="s">
        <v>105</v>
      </c>
      <c r="M28" t="s">
        <v>106</v>
      </c>
      <c r="N28" t="s">
        <v>207</v>
      </c>
      <c r="O28" t="s">
        <v>121</v>
      </c>
      <c r="P28" t="str">
        <f>"LOCKS                         "</f>
        <v xml:space="preserve">LOCKS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25.52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0.2</v>
      </c>
      <c r="BK28">
        <v>1</v>
      </c>
      <c r="BL28">
        <v>76.06</v>
      </c>
      <c r="BM28">
        <v>11.41</v>
      </c>
      <c r="BN28">
        <v>87.47</v>
      </c>
      <c r="BO28">
        <v>87.47</v>
      </c>
      <c r="BQ28" t="s">
        <v>208</v>
      </c>
      <c r="BR28" t="s">
        <v>123</v>
      </c>
      <c r="BS28" s="3">
        <v>45995</v>
      </c>
      <c r="BT28" s="4">
        <v>0.60624999999999996</v>
      </c>
      <c r="BU28" t="s">
        <v>110</v>
      </c>
      <c r="BV28" t="s">
        <v>85</v>
      </c>
      <c r="BW28" t="s">
        <v>128</v>
      </c>
      <c r="BX28" t="s">
        <v>194</v>
      </c>
      <c r="BY28">
        <v>1200</v>
      </c>
      <c r="BZ28" t="s">
        <v>181</v>
      </c>
      <c r="CA28" t="s">
        <v>112</v>
      </c>
      <c r="CC28" t="s">
        <v>106</v>
      </c>
      <c r="CD28">
        <v>7569</v>
      </c>
      <c r="CE28" t="s">
        <v>90</v>
      </c>
      <c r="CF28" s="3">
        <v>45996</v>
      </c>
      <c r="CI28">
        <v>1</v>
      </c>
      <c r="CJ28">
        <v>1</v>
      </c>
      <c r="CK28">
        <v>21</v>
      </c>
      <c r="CL28" t="s">
        <v>85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"009944974258"</f>
        <v>009944974258</v>
      </c>
      <c r="F29" s="3">
        <v>45994</v>
      </c>
      <c r="G29">
        <v>202609</v>
      </c>
      <c r="H29" t="s">
        <v>103</v>
      </c>
      <c r="I29" t="s">
        <v>104</v>
      </c>
      <c r="J29" t="s">
        <v>93</v>
      </c>
      <c r="K29" t="s">
        <v>78</v>
      </c>
      <c r="L29" t="s">
        <v>105</v>
      </c>
      <c r="M29" t="s">
        <v>106</v>
      </c>
      <c r="N29" t="s">
        <v>93</v>
      </c>
      <c r="O29" t="s">
        <v>82</v>
      </c>
      <c r="P29" t="str">
        <f>"LOCKS                         "</f>
        <v xml:space="preserve">LOCKS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6.1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49.36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15</v>
      </c>
      <c r="BJ29">
        <v>9.5</v>
      </c>
      <c r="BK29">
        <v>15</v>
      </c>
      <c r="BL29">
        <v>153.19999999999999</v>
      </c>
      <c r="BM29">
        <v>22.98</v>
      </c>
      <c r="BN29">
        <v>176.18</v>
      </c>
      <c r="BO29">
        <v>176.18</v>
      </c>
      <c r="BQ29" t="s">
        <v>209</v>
      </c>
      <c r="BR29" t="s">
        <v>123</v>
      </c>
      <c r="BS29" s="3">
        <v>45999</v>
      </c>
      <c r="BT29" s="4">
        <v>0.46041666666666664</v>
      </c>
      <c r="BU29" t="s">
        <v>110</v>
      </c>
      <c r="BV29" t="s">
        <v>96</v>
      </c>
      <c r="BY29">
        <v>47401.919999999998</v>
      </c>
      <c r="BZ29" t="s">
        <v>151</v>
      </c>
      <c r="CA29" t="s">
        <v>112</v>
      </c>
      <c r="CC29" t="s">
        <v>106</v>
      </c>
      <c r="CD29">
        <v>7569</v>
      </c>
      <c r="CE29" t="s">
        <v>90</v>
      </c>
      <c r="CF29" s="3">
        <v>46002</v>
      </c>
      <c r="CI29">
        <v>3</v>
      </c>
      <c r="CJ29">
        <v>3</v>
      </c>
      <c r="CK29">
        <v>41</v>
      </c>
      <c r="CL29" t="s">
        <v>85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"009945218389"</f>
        <v>009945218389</v>
      </c>
      <c r="F30" s="3">
        <v>45994</v>
      </c>
      <c r="G30">
        <v>202609</v>
      </c>
      <c r="H30" t="s">
        <v>103</v>
      </c>
      <c r="I30" t="s">
        <v>104</v>
      </c>
      <c r="J30" t="s">
        <v>93</v>
      </c>
      <c r="K30" t="s">
        <v>78</v>
      </c>
      <c r="L30" t="s">
        <v>210</v>
      </c>
      <c r="M30" t="s">
        <v>211</v>
      </c>
      <c r="N30" t="s">
        <v>93</v>
      </c>
      <c r="O30" t="s">
        <v>82</v>
      </c>
      <c r="P30" t="str">
        <f>"STORES                        "</f>
        <v xml:space="preserve">STORES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6.1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169.16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12.5</v>
      </c>
      <c r="BJ30">
        <v>42.3</v>
      </c>
      <c r="BK30">
        <v>43</v>
      </c>
      <c r="BL30">
        <v>510.23</v>
      </c>
      <c r="BM30">
        <v>76.53</v>
      </c>
      <c r="BN30">
        <v>586.76</v>
      </c>
      <c r="BO30">
        <v>586.76</v>
      </c>
      <c r="BQ30" t="s">
        <v>212</v>
      </c>
      <c r="BR30" t="s">
        <v>213</v>
      </c>
      <c r="BS30" s="3">
        <v>45995</v>
      </c>
      <c r="BT30" s="4">
        <v>0.70972222222222225</v>
      </c>
      <c r="BU30" t="s">
        <v>214</v>
      </c>
      <c r="BV30" t="s">
        <v>96</v>
      </c>
      <c r="BY30">
        <v>211689.27</v>
      </c>
      <c r="BZ30" t="s">
        <v>151</v>
      </c>
      <c r="CA30" t="s">
        <v>215</v>
      </c>
      <c r="CC30" t="s">
        <v>211</v>
      </c>
      <c r="CD30">
        <v>9700</v>
      </c>
      <c r="CE30" t="s">
        <v>90</v>
      </c>
      <c r="CI30">
        <v>1</v>
      </c>
      <c r="CJ30">
        <v>1</v>
      </c>
      <c r="CK30">
        <v>43</v>
      </c>
      <c r="CL30" t="s">
        <v>85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"009945172341"</f>
        <v>009945172341</v>
      </c>
      <c r="F31" s="3">
        <v>45994</v>
      </c>
      <c r="G31">
        <v>202609</v>
      </c>
      <c r="H31" t="s">
        <v>103</v>
      </c>
      <c r="I31" t="s">
        <v>104</v>
      </c>
      <c r="J31" t="s">
        <v>93</v>
      </c>
      <c r="K31" t="s">
        <v>78</v>
      </c>
      <c r="L31" t="s">
        <v>113</v>
      </c>
      <c r="M31" t="s">
        <v>114</v>
      </c>
      <c r="N31" t="s">
        <v>93</v>
      </c>
      <c r="O31" t="s">
        <v>82</v>
      </c>
      <c r="P31" t="str">
        <f>"STORES                        "</f>
        <v xml:space="preserve">STORES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6.1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106.48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36</v>
      </c>
      <c r="BJ31">
        <v>42.2</v>
      </c>
      <c r="BK31">
        <v>43</v>
      </c>
      <c r="BL31">
        <v>323.44</v>
      </c>
      <c r="BM31">
        <v>48.52</v>
      </c>
      <c r="BN31">
        <v>371.96</v>
      </c>
      <c r="BO31">
        <v>371.96</v>
      </c>
      <c r="BQ31" t="s">
        <v>116</v>
      </c>
      <c r="BS31" s="3">
        <v>45995</v>
      </c>
      <c r="BT31" s="4">
        <v>0.39791666666666664</v>
      </c>
      <c r="BU31" t="s">
        <v>117</v>
      </c>
      <c r="BV31" t="s">
        <v>96</v>
      </c>
      <c r="BY31">
        <v>211200</v>
      </c>
      <c r="BZ31" t="s">
        <v>151</v>
      </c>
      <c r="CA31" t="s">
        <v>152</v>
      </c>
      <c r="CC31" t="s">
        <v>114</v>
      </c>
      <c r="CD31" s="5" t="s">
        <v>216</v>
      </c>
      <c r="CE31" t="s">
        <v>90</v>
      </c>
      <c r="CF31" s="3">
        <v>45995</v>
      </c>
      <c r="CI31">
        <v>1</v>
      </c>
      <c r="CJ31">
        <v>1</v>
      </c>
      <c r="CK31">
        <v>41</v>
      </c>
      <c r="CL31" t="s">
        <v>85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"009945199607"</f>
        <v>009945199607</v>
      </c>
      <c r="F32" s="3">
        <v>45994</v>
      </c>
      <c r="G32">
        <v>202609</v>
      </c>
      <c r="H32" t="s">
        <v>103</v>
      </c>
      <c r="I32" t="s">
        <v>104</v>
      </c>
      <c r="J32" t="s">
        <v>93</v>
      </c>
      <c r="K32" t="s">
        <v>78</v>
      </c>
      <c r="L32" t="s">
        <v>75</v>
      </c>
      <c r="M32" t="s">
        <v>76</v>
      </c>
      <c r="N32" t="s">
        <v>217</v>
      </c>
      <c r="O32" t="s">
        <v>121</v>
      </c>
      <c r="P32" t="str">
        <f>"LOCKS                         "</f>
        <v xml:space="preserve">LOCKS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204.11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15.9</v>
      </c>
      <c r="BJ32">
        <v>10.199999999999999</v>
      </c>
      <c r="BK32">
        <v>16</v>
      </c>
      <c r="BL32">
        <v>608.29</v>
      </c>
      <c r="BM32">
        <v>91.24</v>
      </c>
      <c r="BN32">
        <v>699.53</v>
      </c>
      <c r="BO32">
        <v>699.53</v>
      </c>
      <c r="BQ32" t="s">
        <v>218</v>
      </c>
      <c r="BR32" t="s">
        <v>155</v>
      </c>
      <c r="BS32" s="3">
        <v>45995</v>
      </c>
      <c r="BT32" s="4">
        <v>0.5395833333333333</v>
      </c>
      <c r="BU32" t="s">
        <v>219</v>
      </c>
      <c r="BV32" t="s">
        <v>85</v>
      </c>
      <c r="BW32" t="s">
        <v>220</v>
      </c>
      <c r="BX32" t="s">
        <v>221</v>
      </c>
      <c r="BY32">
        <v>51008.2</v>
      </c>
      <c r="BZ32" t="s">
        <v>181</v>
      </c>
      <c r="CA32" t="s">
        <v>222</v>
      </c>
      <c r="CC32" t="s">
        <v>76</v>
      </c>
      <c r="CD32">
        <v>4017</v>
      </c>
      <c r="CE32" t="s">
        <v>90</v>
      </c>
      <c r="CF32" s="3">
        <v>45995</v>
      </c>
      <c r="CI32">
        <v>1</v>
      </c>
      <c r="CJ32">
        <v>1</v>
      </c>
      <c r="CK32">
        <v>21</v>
      </c>
      <c r="CL32" t="s">
        <v>85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"009945199654"</f>
        <v>009945199654</v>
      </c>
      <c r="F33" s="3">
        <v>45994</v>
      </c>
      <c r="G33">
        <v>202609</v>
      </c>
      <c r="H33" t="s">
        <v>103</v>
      </c>
      <c r="I33" t="s">
        <v>104</v>
      </c>
      <c r="J33" t="s">
        <v>93</v>
      </c>
      <c r="K33" t="s">
        <v>78</v>
      </c>
      <c r="L33" t="s">
        <v>75</v>
      </c>
      <c r="M33" t="s">
        <v>76</v>
      </c>
      <c r="N33" t="s">
        <v>217</v>
      </c>
      <c r="O33" t="s">
        <v>82</v>
      </c>
      <c r="P33" t="str">
        <f>"STORES                        "</f>
        <v xml:space="preserve">STORES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6.1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49.36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5.7</v>
      </c>
      <c r="BJ33">
        <v>3.8</v>
      </c>
      <c r="BK33">
        <v>6</v>
      </c>
      <c r="BL33">
        <v>153.19999999999999</v>
      </c>
      <c r="BM33">
        <v>22.98</v>
      </c>
      <c r="BN33">
        <v>176.18</v>
      </c>
      <c r="BO33">
        <v>176.18</v>
      </c>
      <c r="BQ33" t="s">
        <v>218</v>
      </c>
      <c r="BR33" t="s">
        <v>223</v>
      </c>
      <c r="BS33" s="3">
        <v>45996</v>
      </c>
      <c r="BT33" s="4">
        <v>0.40555555555555556</v>
      </c>
      <c r="BU33" t="s">
        <v>224</v>
      </c>
      <c r="BV33" t="s">
        <v>85</v>
      </c>
      <c r="BW33" t="s">
        <v>220</v>
      </c>
      <c r="BX33" t="s">
        <v>225</v>
      </c>
      <c r="BY33">
        <v>18815.72</v>
      </c>
      <c r="BZ33" t="s">
        <v>151</v>
      </c>
      <c r="CA33" t="s">
        <v>157</v>
      </c>
      <c r="CC33" t="s">
        <v>76</v>
      </c>
      <c r="CD33">
        <v>4017</v>
      </c>
      <c r="CE33" t="s">
        <v>90</v>
      </c>
      <c r="CF33" s="3">
        <v>45996</v>
      </c>
      <c r="CI33">
        <v>1</v>
      </c>
      <c r="CJ33">
        <v>2</v>
      </c>
      <c r="CK33">
        <v>41</v>
      </c>
      <c r="CL33" t="s">
        <v>85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"009945218390"</f>
        <v>009945218390</v>
      </c>
      <c r="F34" s="3">
        <v>45994</v>
      </c>
      <c r="G34">
        <v>202609</v>
      </c>
      <c r="H34" t="s">
        <v>103</v>
      </c>
      <c r="I34" t="s">
        <v>104</v>
      </c>
      <c r="J34" t="s">
        <v>93</v>
      </c>
      <c r="K34" t="s">
        <v>78</v>
      </c>
      <c r="L34" t="s">
        <v>226</v>
      </c>
      <c r="M34" t="s">
        <v>227</v>
      </c>
      <c r="N34" t="s">
        <v>93</v>
      </c>
      <c r="O34" t="s">
        <v>82</v>
      </c>
      <c r="P34" t="str">
        <f>"STORES                        "</f>
        <v xml:space="preserve">STORES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6.1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599.34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124</v>
      </c>
      <c r="BJ34">
        <v>163.19999999999999</v>
      </c>
      <c r="BK34">
        <v>164</v>
      </c>
      <c r="BL34">
        <v>1792.25</v>
      </c>
      <c r="BM34">
        <v>268.83999999999997</v>
      </c>
      <c r="BN34">
        <v>2061.09</v>
      </c>
      <c r="BO34">
        <v>2061.09</v>
      </c>
      <c r="BQ34" t="s">
        <v>228</v>
      </c>
      <c r="BR34" t="s">
        <v>223</v>
      </c>
      <c r="BS34" s="3">
        <v>45996</v>
      </c>
      <c r="BT34" s="4">
        <v>0.43402777777777779</v>
      </c>
      <c r="BU34" t="s">
        <v>229</v>
      </c>
      <c r="BV34" t="s">
        <v>85</v>
      </c>
      <c r="BW34" t="s">
        <v>101</v>
      </c>
      <c r="BX34" t="s">
        <v>230</v>
      </c>
      <c r="BY34">
        <v>816000</v>
      </c>
      <c r="BZ34" t="s">
        <v>151</v>
      </c>
      <c r="CC34" t="s">
        <v>227</v>
      </c>
      <c r="CD34">
        <v>9438</v>
      </c>
      <c r="CE34" t="s">
        <v>90</v>
      </c>
      <c r="CF34" s="3">
        <v>45996</v>
      </c>
      <c r="CI34">
        <v>1</v>
      </c>
      <c r="CJ34">
        <v>2</v>
      </c>
      <c r="CK34">
        <v>43</v>
      </c>
      <c r="CL34" t="s">
        <v>85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"009944820883"</f>
        <v>009944820883</v>
      </c>
      <c r="F35" s="3">
        <v>45995</v>
      </c>
      <c r="G35">
        <v>202609</v>
      </c>
      <c r="H35" t="s">
        <v>113</v>
      </c>
      <c r="I35" t="s">
        <v>114</v>
      </c>
      <c r="J35" t="s">
        <v>93</v>
      </c>
      <c r="K35" t="s">
        <v>78</v>
      </c>
      <c r="L35" t="s">
        <v>195</v>
      </c>
      <c r="M35" t="s">
        <v>196</v>
      </c>
      <c r="N35" t="s">
        <v>231</v>
      </c>
      <c r="O35" t="s">
        <v>82</v>
      </c>
      <c r="P35" t="str">
        <f>"                              "</f>
        <v xml:space="preserve">  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6.1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132.84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5</v>
      </c>
      <c r="BI35">
        <v>25</v>
      </c>
      <c r="BJ35">
        <v>69.3</v>
      </c>
      <c r="BK35">
        <v>70</v>
      </c>
      <c r="BL35">
        <v>401.98</v>
      </c>
      <c r="BM35">
        <v>60.3</v>
      </c>
      <c r="BN35">
        <v>462.28</v>
      </c>
      <c r="BO35">
        <v>462.28</v>
      </c>
      <c r="BQ35" t="s">
        <v>198</v>
      </c>
      <c r="BR35" t="s">
        <v>232</v>
      </c>
      <c r="BS35" s="3">
        <v>45999</v>
      </c>
      <c r="BT35" s="4">
        <v>0.61458333333333337</v>
      </c>
      <c r="BU35" t="s">
        <v>233</v>
      </c>
      <c r="BV35" t="s">
        <v>96</v>
      </c>
      <c r="BY35">
        <v>69312</v>
      </c>
      <c r="BZ35" t="s">
        <v>151</v>
      </c>
      <c r="CA35" t="s">
        <v>234</v>
      </c>
      <c r="CC35" t="s">
        <v>196</v>
      </c>
      <c r="CD35" s="5" t="s">
        <v>235</v>
      </c>
      <c r="CE35" t="s">
        <v>90</v>
      </c>
      <c r="CF35" s="3">
        <v>46000</v>
      </c>
      <c r="CI35">
        <v>1</v>
      </c>
      <c r="CJ35">
        <v>1</v>
      </c>
      <c r="CK35">
        <v>44</v>
      </c>
      <c r="CL35" t="s">
        <v>85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"009944820876"</f>
        <v>009944820876</v>
      </c>
      <c r="F36" s="3">
        <v>45995</v>
      </c>
      <c r="G36">
        <v>202609</v>
      </c>
      <c r="H36" t="s">
        <v>113</v>
      </c>
      <c r="I36" t="s">
        <v>114</v>
      </c>
      <c r="J36" t="s">
        <v>93</v>
      </c>
      <c r="K36" t="s">
        <v>78</v>
      </c>
      <c r="L36" t="s">
        <v>236</v>
      </c>
      <c r="M36" t="s">
        <v>237</v>
      </c>
      <c r="N36" t="s">
        <v>231</v>
      </c>
      <c r="O36" t="s">
        <v>82</v>
      </c>
      <c r="P36" t="str">
        <f>"                              "</f>
        <v xml:space="preserve"> 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6.1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61.63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20</v>
      </c>
      <c r="BJ36">
        <v>18.2</v>
      </c>
      <c r="BK36">
        <v>20</v>
      </c>
      <c r="BL36">
        <v>189.77</v>
      </c>
      <c r="BM36">
        <v>28.47</v>
      </c>
      <c r="BN36">
        <v>218.24</v>
      </c>
      <c r="BO36">
        <v>218.24</v>
      </c>
      <c r="BQ36" t="s">
        <v>238</v>
      </c>
      <c r="BR36" t="s">
        <v>232</v>
      </c>
      <c r="BS36" s="3">
        <v>45999</v>
      </c>
      <c r="BT36" s="4">
        <v>0.5229166666666667</v>
      </c>
      <c r="BU36" t="s">
        <v>239</v>
      </c>
      <c r="BV36" t="s">
        <v>96</v>
      </c>
      <c r="BY36">
        <v>91140</v>
      </c>
      <c r="BZ36" t="s">
        <v>240</v>
      </c>
      <c r="CA36" t="s">
        <v>241</v>
      </c>
      <c r="CC36" t="s">
        <v>237</v>
      </c>
      <c r="CD36">
        <v>1150</v>
      </c>
      <c r="CE36" t="s">
        <v>90</v>
      </c>
      <c r="CF36" s="3">
        <v>46000</v>
      </c>
      <c r="CI36">
        <v>2</v>
      </c>
      <c r="CJ36">
        <v>1</v>
      </c>
      <c r="CK36">
        <v>44</v>
      </c>
      <c r="CL36" t="s">
        <v>85</v>
      </c>
    </row>
    <row r="37" spans="1:90" x14ac:dyDescent="0.3">
      <c r="A37" t="s">
        <v>72</v>
      </c>
      <c r="B37" t="s">
        <v>73</v>
      </c>
      <c r="C37" t="s">
        <v>74</v>
      </c>
      <c r="E37" t="str">
        <f>"R009945218389"</f>
        <v>R009945218389</v>
      </c>
      <c r="F37" s="3">
        <v>45995</v>
      </c>
      <c r="G37">
        <v>202609</v>
      </c>
      <c r="H37" t="s">
        <v>210</v>
      </c>
      <c r="I37" t="s">
        <v>211</v>
      </c>
      <c r="J37" t="s">
        <v>93</v>
      </c>
      <c r="K37" t="s">
        <v>78</v>
      </c>
      <c r="L37" t="s">
        <v>242</v>
      </c>
      <c r="M37" t="s">
        <v>243</v>
      </c>
      <c r="N37" t="s">
        <v>93</v>
      </c>
      <c r="O37" t="s">
        <v>82</v>
      </c>
      <c r="P37" t="str">
        <f>"STORES                        "</f>
        <v xml:space="preserve">STORES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6.1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169.16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12.5</v>
      </c>
      <c r="BJ37">
        <v>42.3</v>
      </c>
      <c r="BK37">
        <v>43</v>
      </c>
      <c r="BL37">
        <v>510.23</v>
      </c>
      <c r="BM37">
        <v>76.53</v>
      </c>
      <c r="BN37">
        <v>586.76</v>
      </c>
      <c r="BO37">
        <v>586.76</v>
      </c>
      <c r="BQ37" t="s">
        <v>212</v>
      </c>
      <c r="BR37" t="s">
        <v>212</v>
      </c>
      <c r="BS37" s="3">
        <v>45996</v>
      </c>
      <c r="BT37" s="4">
        <v>0.45833333333333331</v>
      </c>
      <c r="BU37" t="s">
        <v>244</v>
      </c>
      <c r="BV37" t="s">
        <v>96</v>
      </c>
      <c r="BY37">
        <v>211689.27</v>
      </c>
      <c r="CC37" t="s">
        <v>243</v>
      </c>
      <c r="CD37">
        <v>9300</v>
      </c>
      <c r="CE37" t="s">
        <v>90</v>
      </c>
      <c r="CF37" s="3">
        <v>46001</v>
      </c>
      <c r="CI37">
        <v>1</v>
      </c>
      <c r="CJ37">
        <v>1</v>
      </c>
      <c r="CK37">
        <v>43</v>
      </c>
      <c r="CL37" t="s">
        <v>85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"009945170987"</f>
        <v>009945170987</v>
      </c>
      <c r="F38" s="3">
        <v>45995</v>
      </c>
      <c r="G38">
        <v>202609</v>
      </c>
      <c r="H38" t="s">
        <v>103</v>
      </c>
      <c r="I38" t="s">
        <v>104</v>
      </c>
      <c r="J38" t="s">
        <v>93</v>
      </c>
      <c r="K38" t="s">
        <v>78</v>
      </c>
      <c r="L38" t="s">
        <v>132</v>
      </c>
      <c r="M38" t="s">
        <v>133</v>
      </c>
      <c r="N38" t="s">
        <v>93</v>
      </c>
      <c r="O38" t="s">
        <v>82</v>
      </c>
      <c r="P38" t="str">
        <f>"SMALL SPARES                  "</f>
        <v xml:space="preserve">SMALL SPARES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6.1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69.61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2.2999999999999998</v>
      </c>
      <c r="BJ38">
        <v>6.7</v>
      </c>
      <c r="BK38">
        <v>7</v>
      </c>
      <c r="BL38">
        <v>213.56</v>
      </c>
      <c r="BM38">
        <v>32.03</v>
      </c>
      <c r="BN38">
        <v>245.59</v>
      </c>
      <c r="BO38">
        <v>245.59</v>
      </c>
      <c r="BQ38" t="s">
        <v>135</v>
      </c>
      <c r="BR38" t="s">
        <v>130</v>
      </c>
      <c r="BS38" s="3">
        <v>46000</v>
      </c>
      <c r="BT38" s="4">
        <v>0.73888888888888893</v>
      </c>
      <c r="BU38" t="s">
        <v>245</v>
      </c>
      <c r="BV38" t="s">
        <v>85</v>
      </c>
      <c r="BW38" t="s">
        <v>86</v>
      </c>
      <c r="BX38" t="s">
        <v>246</v>
      </c>
      <c r="BY38">
        <v>33708.15</v>
      </c>
      <c r="BZ38" t="s">
        <v>151</v>
      </c>
      <c r="CC38" t="s">
        <v>133</v>
      </c>
      <c r="CD38" s="5" t="s">
        <v>247</v>
      </c>
      <c r="CE38" t="s">
        <v>90</v>
      </c>
      <c r="CI38">
        <v>1</v>
      </c>
      <c r="CJ38">
        <v>3</v>
      </c>
      <c r="CK38">
        <v>43</v>
      </c>
      <c r="CL38" t="s">
        <v>85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"009945199606"</f>
        <v>009945199606</v>
      </c>
      <c r="F39" s="3">
        <v>45995</v>
      </c>
      <c r="G39">
        <v>202609</v>
      </c>
      <c r="H39" t="s">
        <v>103</v>
      </c>
      <c r="I39" t="s">
        <v>104</v>
      </c>
      <c r="J39" t="s">
        <v>93</v>
      </c>
      <c r="K39" t="s">
        <v>78</v>
      </c>
      <c r="L39" t="s">
        <v>75</v>
      </c>
      <c r="M39" t="s">
        <v>76</v>
      </c>
      <c r="N39" t="s">
        <v>93</v>
      </c>
      <c r="O39" t="s">
        <v>121</v>
      </c>
      <c r="P39" t="str">
        <f>"LOCKS                         "</f>
        <v xml:space="preserve">LOCKS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31.9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0.5</v>
      </c>
      <c r="BJ39">
        <v>2.2999999999999998</v>
      </c>
      <c r="BK39">
        <v>2.5</v>
      </c>
      <c r="BL39">
        <v>95.07</v>
      </c>
      <c r="BM39">
        <v>14.26</v>
      </c>
      <c r="BN39">
        <v>109.33</v>
      </c>
      <c r="BO39">
        <v>109.33</v>
      </c>
      <c r="BQ39" t="s">
        <v>218</v>
      </c>
      <c r="BR39" t="s">
        <v>123</v>
      </c>
      <c r="BS39" s="3">
        <v>45996</v>
      </c>
      <c r="BT39" s="4">
        <v>0.48888888888888887</v>
      </c>
      <c r="BU39" t="s">
        <v>224</v>
      </c>
      <c r="BV39" t="s">
        <v>85</v>
      </c>
      <c r="BW39" t="s">
        <v>220</v>
      </c>
      <c r="BX39" t="s">
        <v>225</v>
      </c>
      <c r="BY39">
        <v>11709.6</v>
      </c>
      <c r="BZ39" t="s">
        <v>181</v>
      </c>
      <c r="CA39" t="s">
        <v>248</v>
      </c>
      <c r="CC39" t="s">
        <v>76</v>
      </c>
      <c r="CD39">
        <v>4017</v>
      </c>
      <c r="CE39" t="s">
        <v>90</v>
      </c>
      <c r="CF39" s="3">
        <v>45996</v>
      </c>
      <c r="CI39">
        <v>1</v>
      </c>
      <c r="CJ39">
        <v>1</v>
      </c>
      <c r="CK39">
        <v>21</v>
      </c>
      <c r="CL39" t="s">
        <v>85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"009945218336"</f>
        <v>009945218336</v>
      </c>
      <c r="F40" s="3">
        <v>45995</v>
      </c>
      <c r="G40">
        <v>202609</v>
      </c>
      <c r="H40" t="s">
        <v>103</v>
      </c>
      <c r="I40" t="s">
        <v>104</v>
      </c>
      <c r="J40" t="s">
        <v>93</v>
      </c>
      <c r="K40" t="s">
        <v>78</v>
      </c>
      <c r="L40" t="s">
        <v>79</v>
      </c>
      <c r="M40" t="s">
        <v>80</v>
      </c>
      <c r="N40" t="s">
        <v>199</v>
      </c>
      <c r="O40" t="s">
        <v>121</v>
      </c>
      <c r="P40" t="str">
        <f>"LOCKS                         "</f>
        <v xml:space="preserve">LOCKS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19.940000000000001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3.6</v>
      </c>
      <c r="BJ40">
        <v>3.7</v>
      </c>
      <c r="BK40">
        <v>4</v>
      </c>
      <c r="BL40">
        <v>59.42</v>
      </c>
      <c r="BM40">
        <v>8.91</v>
      </c>
      <c r="BN40">
        <v>68.33</v>
      </c>
      <c r="BO40">
        <v>68.33</v>
      </c>
      <c r="BQ40" t="s">
        <v>83</v>
      </c>
      <c r="BR40" t="s">
        <v>249</v>
      </c>
      <c r="BS40" s="3">
        <v>45996</v>
      </c>
      <c r="BT40" s="4">
        <v>0.52777777777777779</v>
      </c>
      <c r="BU40" t="s">
        <v>84</v>
      </c>
      <c r="BV40" t="s">
        <v>85</v>
      </c>
      <c r="BW40" t="s">
        <v>86</v>
      </c>
      <c r="BX40" t="s">
        <v>87</v>
      </c>
      <c r="BY40">
        <v>18354.830000000002</v>
      </c>
      <c r="BZ40" t="s">
        <v>181</v>
      </c>
      <c r="CA40" t="s">
        <v>89</v>
      </c>
      <c r="CC40" t="s">
        <v>80</v>
      </c>
      <c r="CD40">
        <v>1724</v>
      </c>
      <c r="CE40" t="s">
        <v>90</v>
      </c>
      <c r="CF40" s="3">
        <v>45997</v>
      </c>
      <c r="CI40">
        <v>1</v>
      </c>
      <c r="CJ40">
        <v>1</v>
      </c>
      <c r="CK40">
        <v>22</v>
      </c>
      <c r="CL40" t="s">
        <v>85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"009945171994"</f>
        <v>009945171994</v>
      </c>
      <c r="F41" s="3">
        <v>45995</v>
      </c>
      <c r="G41">
        <v>202609</v>
      </c>
      <c r="H41" t="s">
        <v>103</v>
      </c>
      <c r="I41" t="s">
        <v>104</v>
      </c>
      <c r="J41" t="s">
        <v>93</v>
      </c>
      <c r="K41" t="s">
        <v>78</v>
      </c>
      <c r="L41" t="s">
        <v>250</v>
      </c>
      <c r="M41" t="s">
        <v>251</v>
      </c>
      <c r="N41" t="s">
        <v>93</v>
      </c>
      <c r="O41" t="s">
        <v>82</v>
      </c>
      <c r="P41" t="str">
        <f>"LOCKS                         "</f>
        <v xml:space="preserve">LOCKS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6.1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69.61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11.2</v>
      </c>
      <c r="BJ41">
        <v>4.5</v>
      </c>
      <c r="BK41">
        <v>12</v>
      </c>
      <c r="BL41">
        <v>213.56</v>
      </c>
      <c r="BM41">
        <v>32.03</v>
      </c>
      <c r="BN41">
        <v>245.59</v>
      </c>
      <c r="BO41">
        <v>245.59</v>
      </c>
      <c r="BQ41" t="s">
        <v>252</v>
      </c>
      <c r="BR41" t="s">
        <v>123</v>
      </c>
      <c r="BS41" s="3">
        <v>45996</v>
      </c>
      <c r="BT41" s="4">
        <v>0.56319444444444444</v>
      </c>
      <c r="BU41" t="s">
        <v>253</v>
      </c>
      <c r="BV41" t="s">
        <v>96</v>
      </c>
      <c r="BY41">
        <v>22705.8</v>
      </c>
      <c r="BZ41" t="s">
        <v>151</v>
      </c>
      <c r="CA41">
        <v>8110065572082</v>
      </c>
      <c r="CC41" t="s">
        <v>251</v>
      </c>
      <c r="CD41">
        <v>1034</v>
      </c>
      <c r="CE41" t="s">
        <v>90</v>
      </c>
      <c r="CF41" s="3">
        <v>45999</v>
      </c>
      <c r="CI41">
        <v>1</v>
      </c>
      <c r="CJ41">
        <v>1</v>
      </c>
      <c r="CK41">
        <v>43</v>
      </c>
      <c r="CL41" t="s">
        <v>85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"009944577436"</f>
        <v>009944577436</v>
      </c>
      <c r="F42" s="3">
        <v>45995</v>
      </c>
      <c r="G42">
        <v>202609</v>
      </c>
      <c r="H42" t="s">
        <v>103</v>
      </c>
      <c r="I42" t="s">
        <v>104</v>
      </c>
      <c r="J42" t="s">
        <v>93</v>
      </c>
      <c r="K42" t="s">
        <v>78</v>
      </c>
      <c r="L42" t="s">
        <v>132</v>
      </c>
      <c r="M42" t="s">
        <v>133</v>
      </c>
      <c r="N42" t="s">
        <v>93</v>
      </c>
      <c r="O42" t="s">
        <v>121</v>
      </c>
      <c r="P42" t="str">
        <f>"LOCKS                         "</f>
        <v xml:space="preserve">LOCKS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384.42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16.7</v>
      </c>
      <c r="BJ42">
        <v>16.2</v>
      </c>
      <c r="BK42">
        <v>17</v>
      </c>
      <c r="BL42">
        <v>1145.6500000000001</v>
      </c>
      <c r="BM42">
        <v>171.85</v>
      </c>
      <c r="BN42">
        <v>1317.5</v>
      </c>
      <c r="BO42">
        <v>1317.5</v>
      </c>
      <c r="BQ42" t="s">
        <v>135</v>
      </c>
      <c r="BR42" t="s">
        <v>155</v>
      </c>
      <c r="BS42" s="3">
        <v>46000</v>
      </c>
      <c r="BT42" s="4">
        <v>0.41875000000000001</v>
      </c>
      <c r="BU42" t="s">
        <v>245</v>
      </c>
      <c r="BV42" t="s">
        <v>85</v>
      </c>
      <c r="BW42" t="s">
        <v>254</v>
      </c>
      <c r="BX42" t="s">
        <v>246</v>
      </c>
      <c r="BY42">
        <v>80753.399999999994</v>
      </c>
      <c r="BZ42" t="s">
        <v>181</v>
      </c>
      <c r="CC42" t="s">
        <v>133</v>
      </c>
      <c r="CD42" s="5" t="s">
        <v>247</v>
      </c>
      <c r="CE42" t="s">
        <v>90</v>
      </c>
      <c r="CI42">
        <v>1</v>
      </c>
      <c r="CJ42">
        <v>3</v>
      </c>
      <c r="CK42">
        <v>23</v>
      </c>
      <c r="CL42" t="s">
        <v>85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"009945199768"</f>
        <v>009945199768</v>
      </c>
      <c r="F43" s="3">
        <v>45995</v>
      </c>
      <c r="G43">
        <v>202609</v>
      </c>
      <c r="H43" t="s">
        <v>103</v>
      </c>
      <c r="I43" t="s">
        <v>104</v>
      </c>
      <c r="J43" t="s">
        <v>93</v>
      </c>
      <c r="K43" t="s">
        <v>78</v>
      </c>
      <c r="L43" t="s">
        <v>105</v>
      </c>
      <c r="M43" t="s">
        <v>106</v>
      </c>
      <c r="N43" t="s">
        <v>93</v>
      </c>
      <c r="O43" t="s">
        <v>121</v>
      </c>
      <c r="P43" t="str">
        <f>"LOCKS                         "</f>
        <v xml:space="preserve">LOCKS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38.28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1.4</v>
      </c>
      <c r="BJ43">
        <v>2.9</v>
      </c>
      <c r="BK43">
        <v>3</v>
      </c>
      <c r="BL43">
        <v>114.08</v>
      </c>
      <c r="BM43">
        <v>17.11</v>
      </c>
      <c r="BN43">
        <v>131.19</v>
      </c>
      <c r="BO43">
        <v>131.19</v>
      </c>
      <c r="BQ43" t="s">
        <v>255</v>
      </c>
      <c r="BR43" t="s">
        <v>155</v>
      </c>
      <c r="BS43" s="3">
        <v>45996</v>
      </c>
      <c r="BT43" s="4">
        <v>0.62152777777777779</v>
      </c>
      <c r="BU43" t="s">
        <v>110</v>
      </c>
      <c r="BV43" t="s">
        <v>85</v>
      </c>
      <c r="BW43" t="s">
        <v>128</v>
      </c>
      <c r="BX43" t="s">
        <v>256</v>
      </c>
      <c r="BY43">
        <v>14381.25</v>
      </c>
      <c r="BZ43" t="s">
        <v>181</v>
      </c>
      <c r="CA43" t="s">
        <v>112</v>
      </c>
      <c r="CC43" t="s">
        <v>106</v>
      </c>
      <c r="CD43">
        <v>7569</v>
      </c>
      <c r="CE43" t="s">
        <v>90</v>
      </c>
      <c r="CF43" s="3">
        <v>45999</v>
      </c>
      <c r="CI43">
        <v>1</v>
      </c>
      <c r="CJ43">
        <v>1</v>
      </c>
      <c r="CK43">
        <v>21</v>
      </c>
      <c r="CL43" t="s">
        <v>85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"009944968725"</f>
        <v>009944968725</v>
      </c>
      <c r="F44" s="3">
        <v>45995</v>
      </c>
      <c r="G44">
        <v>202609</v>
      </c>
      <c r="H44" t="s">
        <v>103</v>
      </c>
      <c r="I44" t="s">
        <v>104</v>
      </c>
      <c r="J44" t="s">
        <v>93</v>
      </c>
      <c r="K44" t="s">
        <v>78</v>
      </c>
      <c r="L44" t="s">
        <v>158</v>
      </c>
      <c r="M44" t="s">
        <v>159</v>
      </c>
      <c r="N44" t="s">
        <v>93</v>
      </c>
      <c r="O44" t="s">
        <v>82</v>
      </c>
      <c r="P44" t="str">
        <f>"STORES                        "</f>
        <v xml:space="preserve">STORES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6.1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49.36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2.2999999999999998</v>
      </c>
      <c r="BJ44">
        <v>4.7</v>
      </c>
      <c r="BK44">
        <v>5</v>
      </c>
      <c r="BL44">
        <v>153.19999999999999</v>
      </c>
      <c r="BM44">
        <v>22.98</v>
      </c>
      <c r="BN44">
        <v>176.18</v>
      </c>
      <c r="BO44">
        <v>176.18</v>
      </c>
      <c r="BQ44" t="s">
        <v>257</v>
      </c>
      <c r="BS44" s="3">
        <v>45999</v>
      </c>
      <c r="BT44" s="4">
        <v>0.55625000000000002</v>
      </c>
      <c r="BU44" t="s">
        <v>258</v>
      </c>
      <c r="BV44" t="s">
        <v>96</v>
      </c>
      <c r="BY44">
        <v>23304.45</v>
      </c>
      <c r="BZ44" t="s">
        <v>151</v>
      </c>
      <c r="CA44" t="s">
        <v>259</v>
      </c>
      <c r="CC44" t="s">
        <v>159</v>
      </c>
      <c r="CD44">
        <v>6055</v>
      </c>
      <c r="CE44" t="s">
        <v>90</v>
      </c>
      <c r="CF44" s="3">
        <v>45999</v>
      </c>
      <c r="CI44">
        <v>3</v>
      </c>
      <c r="CJ44">
        <v>2</v>
      </c>
      <c r="CK44">
        <v>41</v>
      </c>
      <c r="CL44" t="s">
        <v>85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"009944946865"</f>
        <v>009944946865</v>
      </c>
      <c r="F45" s="3">
        <v>45994</v>
      </c>
      <c r="G45">
        <v>202609</v>
      </c>
      <c r="H45" t="s">
        <v>226</v>
      </c>
      <c r="I45" t="s">
        <v>227</v>
      </c>
      <c r="J45" t="s">
        <v>204</v>
      </c>
      <c r="K45" t="s">
        <v>78</v>
      </c>
      <c r="L45" t="s">
        <v>173</v>
      </c>
      <c r="M45" t="s">
        <v>174</v>
      </c>
      <c r="N45" t="s">
        <v>93</v>
      </c>
      <c r="O45" t="s">
        <v>82</v>
      </c>
      <c r="P45" t="str">
        <f>"                              "</f>
        <v xml:space="preserve">  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6.1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250.93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4</v>
      </c>
      <c r="BI45">
        <v>51</v>
      </c>
      <c r="BJ45">
        <v>65.400000000000006</v>
      </c>
      <c r="BK45">
        <v>66</v>
      </c>
      <c r="BL45">
        <v>753.92</v>
      </c>
      <c r="BM45">
        <v>113.09</v>
      </c>
      <c r="BN45">
        <v>867.01</v>
      </c>
      <c r="BO45">
        <v>867.01</v>
      </c>
      <c r="BQ45" t="s">
        <v>260</v>
      </c>
      <c r="BR45" t="s">
        <v>228</v>
      </c>
      <c r="BS45" t="s">
        <v>261</v>
      </c>
      <c r="BY45">
        <v>327144</v>
      </c>
      <c r="CC45" t="s">
        <v>174</v>
      </c>
      <c r="CD45">
        <v>2054</v>
      </c>
      <c r="CE45" t="s">
        <v>90</v>
      </c>
      <c r="CF45" s="3">
        <v>45996</v>
      </c>
      <c r="CI45">
        <v>1</v>
      </c>
      <c r="CJ45" t="s">
        <v>261</v>
      </c>
      <c r="CK45">
        <v>43</v>
      </c>
      <c r="CL45" t="s">
        <v>85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"009945170988"</f>
        <v>009945170988</v>
      </c>
      <c r="F46" s="3">
        <v>45995</v>
      </c>
      <c r="G46">
        <v>202609</v>
      </c>
      <c r="H46" t="s">
        <v>103</v>
      </c>
      <c r="I46" t="s">
        <v>104</v>
      </c>
      <c r="J46" t="s">
        <v>93</v>
      </c>
      <c r="K46" t="s">
        <v>78</v>
      </c>
      <c r="L46" t="s">
        <v>132</v>
      </c>
      <c r="M46" t="s">
        <v>133</v>
      </c>
      <c r="N46" t="s">
        <v>93</v>
      </c>
      <c r="O46" t="s">
        <v>82</v>
      </c>
      <c r="P46" t="str">
        <f>"STORES                        "</f>
        <v xml:space="preserve">STORES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6.1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115.83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6</v>
      </c>
      <c r="BJ46">
        <v>27.3</v>
      </c>
      <c r="BK46">
        <v>28</v>
      </c>
      <c r="BL46">
        <v>351.3</v>
      </c>
      <c r="BM46">
        <v>52.7</v>
      </c>
      <c r="BN46">
        <v>404</v>
      </c>
      <c r="BO46">
        <v>404</v>
      </c>
      <c r="BQ46" t="s">
        <v>135</v>
      </c>
      <c r="BS46" s="3">
        <v>46000</v>
      </c>
      <c r="BT46" s="4">
        <v>0.73888888888888893</v>
      </c>
      <c r="BU46" t="s">
        <v>245</v>
      </c>
      <c r="BV46" t="s">
        <v>85</v>
      </c>
      <c r="BW46" t="s">
        <v>254</v>
      </c>
      <c r="BX46" t="s">
        <v>246</v>
      </c>
      <c r="BY46">
        <v>136500</v>
      </c>
      <c r="BZ46" t="s">
        <v>151</v>
      </c>
      <c r="CC46" t="s">
        <v>133</v>
      </c>
      <c r="CD46" s="5" t="s">
        <v>247</v>
      </c>
      <c r="CE46" t="s">
        <v>90</v>
      </c>
      <c r="CI46">
        <v>1</v>
      </c>
      <c r="CJ46">
        <v>3</v>
      </c>
      <c r="CK46">
        <v>43</v>
      </c>
      <c r="CL46" t="s">
        <v>85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"009945176784"</f>
        <v>009945176784</v>
      </c>
      <c r="F47" s="3">
        <v>45995</v>
      </c>
      <c r="G47">
        <v>202609</v>
      </c>
      <c r="H47" t="s">
        <v>242</v>
      </c>
      <c r="I47" t="s">
        <v>243</v>
      </c>
      <c r="J47" t="s">
        <v>204</v>
      </c>
      <c r="K47" t="s">
        <v>78</v>
      </c>
      <c r="L47" t="s">
        <v>103</v>
      </c>
      <c r="M47" t="s">
        <v>104</v>
      </c>
      <c r="N47" t="s">
        <v>93</v>
      </c>
      <c r="O47" t="s">
        <v>82</v>
      </c>
      <c r="P47" t="str">
        <f>"                              "</f>
        <v xml:space="preserve">  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6.1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128.93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2</v>
      </c>
      <c r="BI47">
        <v>32</v>
      </c>
      <c r="BJ47">
        <v>53.8</v>
      </c>
      <c r="BK47">
        <v>54</v>
      </c>
      <c r="BL47">
        <v>390.33</v>
      </c>
      <c r="BM47">
        <v>58.55</v>
      </c>
      <c r="BN47">
        <v>448.88</v>
      </c>
      <c r="BO47">
        <v>448.88</v>
      </c>
      <c r="BQ47" t="s">
        <v>142</v>
      </c>
      <c r="BR47" t="s">
        <v>262</v>
      </c>
      <c r="BS47" s="3">
        <v>45996</v>
      </c>
      <c r="BT47" s="4">
        <v>0.40972222222222221</v>
      </c>
      <c r="BU47" t="s">
        <v>263</v>
      </c>
      <c r="BV47" t="s">
        <v>96</v>
      </c>
      <c r="BY47">
        <v>269220</v>
      </c>
      <c r="BZ47" t="s">
        <v>151</v>
      </c>
      <c r="CC47" t="s">
        <v>104</v>
      </c>
      <c r="CD47">
        <v>2146</v>
      </c>
      <c r="CE47" t="s">
        <v>90</v>
      </c>
      <c r="CF47" s="3">
        <v>45997</v>
      </c>
      <c r="CI47">
        <v>1</v>
      </c>
      <c r="CJ47">
        <v>1</v>
      </c>
      <c r="CK47">
        <v>41</v>
      </c>
      <c r="CL47" t="s">
        <v>85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"009945167600"</f>
        <v>009945167600</v>
      </c>
      <c r="F48" s="3">
        <v>45996</v>
      </c>
      <c r="G48">
        <v>202609</v>
      </c>
      <c r="H48" t="s">
        <v>264</v>
      </c>
      <c r="I48" t="s">
        <v>265</v>
      </c>
      <c r="J48" t="s">
        <v>204</v>
      </c>
      <c r="K48" t="s">
        <v>78</v>
      </c>
      <c r="L48" t="s">
        <v>173</v>
      </c>
      <c r="M48" t="s">
        <v>174</v>
      </c>
      <c r="N48" t="s">
        <v>93</v>
      </c>
      <c r="O48" t="s">
        <v>82</v>
      </c>
      <c r="P48" t="str">
        <f>"                              "</f>
        <v xml:space="preserve">  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6.1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120.77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40</v>
      </c>
      <c r="BJ48">
        <v>50</v>
      </c>
      <c r="BK48">
        <v>50</v>
      </c>
      <c r="BL48">
        <v>366.01</v>
      </c>
      <c r="BM48">
        <v>54.9</v>
      </c>
      <c r="BN48">
        <v>420.91</v>
      </c>
      <c r="BO48">
        <v>420.91</v>
      </c>
      <c r="BQ48" t="s">
        <v>142</v>
      </c>
      <c r="BR48" t="s">
        <v>266</v>
      </c>
      <c r="BS48" s="3">
        <v>45999</v>
      </c>
      <c r="BT48" s="4">
        <v>0.41666666666666669</v>
      </c>
      <c r="BU48" t="s">
        <v>267</v>
      </c>
      <c r="BV48" t="s">
        <v>96</v>
      </c>
      <c r="BY48">
        <v>249912</v>
      </c>
      <c r="BZ48" t="s">
        <v>151</v>
      </c>
      <c r="CC48" t="s">
        <v>174</v>
      </c>
      <c r="CD48">
        <v>2196</v>
      </c>
      <c r="CE48" t="s">
        <v>90</v>
      </c>
      <c r="CF48" s="3">
        <v>46000</v>
      </c>
      <c r="CI48">
        <v>3</v>
      </c>
      <c r="CJ48">
        <v>1</v>
      </c>
      <c r="CK48">
        <v>41</v>
      </c>
      <c r="CL48" t="s">
        <v>85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"009945216331"</f>
        <v>009945216331</v>
      </c>
      <c r="F49" s="3">
        <v>45996</v>
      </c>
      <c r="G49">
        <v>202609</v>
      </c>
      <c r="H49" t="s">
        <v>264</v>
      </c>
      <c r="I49" t="s">
        <v>265</v>
      </c>
      <c r="J49" t="s">
        <v>93</v>
      </c>
      <c r="K49" t="s">
        <v>78</v>
      </c>
      <c r="L49" t="s">
        <v>173</v>
      </c>
      <c r="M49" t="s">
        <v>174</v>
      </c>
      <c r="N49" t="s">
        <v>204</v>
      </c>
      <c r="O49" t="s">
        <v>82</v>
      </c>
      <c r="P49" t="str">
        <f>"                              "</f>
        <v xml:space="preserve">  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6.1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133.01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2</v>
      </c>
      <c r="BI49">
        <v>33.6</v>
      </c>
      <c r="BJ49">
        <v>55.6</v>
      </c>
      <c r="BK49">
        <v>56</v>
      </c>
      <c r="BL49">
        <v>402.49</v>
      </c>
      <c r="BM49">
        <v>60.37</v>
      </c>
      <c r="BN49">
        <v>462.86</v>
      </c>
      <c r="BO49">
        <v>462.86</v>
      </c>
      <c r="BQ49" t="s">
        <v>142</v>
      </c>
      <c r="BR49" t="s">
        <v>266</v>
      </c>
      <c r="BS49" s="3">
        <v>45999</v>
      </c>
      <c r="BT49" s="4">
        <v>0.41666666666666669</v>
      </c>
      <c r="BU49" t="s">
        <v>267</v>
      </c>
      <c r="BV49" t="s">
        <v>96</v>
      </c>
      <c r="BY49">
        <v>278040</v>
      </c>
      <c r="BZ49" t="s">
        <v>151</v>
      </c>
      <c r="CC49" t="s">
        <v>174</v>
      </c>
      <c r="CD49">
        <v>2196</v>
      </c>
      <c r="CE49" t="s">
        <v>90</v>
      </c>
      <c r="CF49" s="3">
        <v>46000</v>
      </c>
      <c r="CI49">
        <v>3</v>
      </c>
      <c r="CJ49">
        <v>1</v>
      </c>
      <c r="CK49">
        <v>41</v>
      </c>
      <c r="CL49" t="s">
        <v>85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"009945170688"</f>
        <v>009945170688</v>
      </c>
      <c r="F50" s="3">
        <v>45996</v>
      </c>
      <c r="G50">
        <v>202609</v>
      </c>
      <c r="H50" t="s">
        <v>75</v>
      </c>
      <c r="I50" t="s">
        <v>76</v>
      </c>
      <c r="J50" t="s">
        <v>77</v>
      </c>
      <c r="K50" t="s">
        <v>78</v>
      </c>
      <c r="L50" t="s">
        <v>173</v>
      </c>
      <c r="M50" t="s">
        <v>174</v>
      </c>
      <c r="N50" t="s">
        <v>268</v>
      </c>
      <c r="O50" t="s">
        <v>82</v>
      </c>
      <c r="P50" t="str">
        <f>"DAILY                         "</f>
        <v xml:space="preserve">DAILY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6.1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49.36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1.2</v>
      </c>
      <c r="BJ50">
        <v>9.6</v>
      </c>
      <c r="BK50">
        <v>10</v>
      </c>
      <c r="BL50">
        <v>153.19999999999999</v>
      </c>
      <c r="BM50">
        <v>22.98</v>
      </c>
      <c r="BN50">
        <v>176.18</v>
      </c>
      <c r="BO50">
        <v>176.18</v>
      </c>
      <c r="BQ50" t="s">
        <v>249</v>
      </c>
      <c r="BS50" s="3">
        <v>46001</v>
      </c>
      <c r="BT50" s="4">
        <v>0.50902777777777775</v>
      </c>
      <c r="BU50" t="s">
        <v>269</v>
      </c>
      <c r="BV50" t="s">
        <v>85</v>
      </c>
      <c r="BW50" t="s">
        <v>270</v>
      </c>
      <c r="BX50" t="s">
        <v>129</v>
      </c>
      <c r="BY50">
        <v>48000</v>
      </c>
      <c r="BZ50" t="s">
        <v>151</v>
      </c>
      <c r="CC50" t="s">
        <v>174</v>
      </c>
      <c r="CD50">
        <v>2090</v>
      </c>
      <c r="CE50" t="s">
        <v>90</v>
      </c>
      <c r="CF50" s="3">
        <v>46002</v>
      </c>
      <c r="CI50">
        <v>1</v>
      </c>
      <c r="CJ50">
        <v>3</v>
      </c>
      <c r="CK50">
        <v>41</v>
      </c>
      <c r="CL50" t="s">
        <v>85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"009945170687"</f>
        <v>009945170687</v>
      </c>
      <c r="F51" s="3">
        <v>45996</v>
      </c>
      <c r="G51">
        <v>202609</v>
      </c>
      <c r="H51" t="s">
        <v>75</v>
      </c>
      <c r="I51" t="s">
        <v>76</v>
      </c>
      <c r="J51" t="s">
        <v>77</v>
      </c>
      <c r="K51" t="s">
        <v>78</v>
      </c>
      <c r="L51" t="s">
        <v>79</v>
      </c>
      <c r="M51" t="s">
        <v>80</v>
      </c>
      <c r="N51" t="s">
        <v>271</v>
      </c>
      <c r="O51" t="s">
        <v>82</v>
      </c>
      <c r="P51" t="str">
        <f>"DAILY                         "</f>
        <v xml:space="preserve">DAILY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6.1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49.36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1.1000000000000001</v>
      </c>
      <c r="BJ51">
        <v>7.2</v>
      </c>
      <c r="BK51">
        <v>8</v>
      </c>
      <c r="BL51">
        <v>153.19999999999999</v>
      </c>
      <c r="BM51">
        <v>22.98</v>
      </c>
      <c r="BN51">
        <v>176.18</v>
      </c>
      <c r="BO51">
        <v>176.18</v>
      </c>
      <c r="BQ51" t="s">
        <v>83</v>
      </c>
      <c r="BS51" s="3">
        <v>46000</v>
      </c>
      <c r="BT51" s="4">
        <v>0.57916666666666672</v>
      </c>
      <c r="BU51" t="s">
        <v>272</v>
      </c>
      <c r="BV51" t="s">
        <v>85</v>
      </c>
      <c r="BW51" t="s">
        <v>86</v>
      </c>
      <c r="BX51" t="s">
        <v>87</v>
      </c>
      <c r="BY51">
        <v>36000</v>
      </c>
      <c r="BZ51" t="s">
        <v>151</v>
      </c>
      <c r="CA51" t="s">
        <v>273</v>
      </c>
      <c r="CC51" t="s">
        <v>80</v>
      </c>
      <c r="CD51">
        <v>1724</v>
      </c>
      <c r="CE51" t="s">
        <v>90</v>
      </c>
      <c r="CF51" s="3">
        <v>46001</v>
      </c>
      <c r="CI51">
        <v>1</v>
      </c>
      <c r="CJ51">
        <v>2</v>
      </c>
      <c r="CK51">
        <v>41</v>
      </c>
      <c r="CL51" t="s">
        <v>85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"009943103463"</f>
        <v>009943103463</v>
      </c>
      <c r="F52" s="3">
        <v>45996</v>
      </c>
      <c r="G52">
        <v>202609</v>
      </c>
      <c r="H52" t="s">
        <v>250</v>
      </c>
      <c r="I52" t="s">
        <v>251</v>
      </c>
      <c r="J52" t="s">
        <v>274</v>
      </c>
      <c r="K52" t="s">
        <v>78</v>
      </c>
      <c r="L52" t="s">
        <v>173</v>
      </c>
      <c r="M52" t="s">
        <v>174</v>
      </c>
      <c r="N52" t="s">
        <v>93</v>
      </c>
      <c r="O52" t="s">
        <v>82</v>
      </c>
      <c r="P52" t="str">
        <f>"                              "</f>
        <v xml:space="preserve">  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6.1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1388.59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6</v>
      </c>
      <c r="BI52">
        <v>120</v>
      </c>
      <c r="BJ52">
        <v>385.3</v>
      </c>
      <c r="BK52">
        <v>386</v>
      </c>
      <c r="BL52">
        <v>4144.38</v>
      </c>
      <c r="BM52">
        <v>621.66</v>
      </c>
      <c r="BN52">
        <v>4766.04</v>
      </c>
      <c r="BO52">
        <v>4766.04</v>
      </c>
      <c r="BQ52" t="s">
        <v>275</v>
      </c>
      <c r="BR52" t="s">
        <v>252</v>
      </c>
      <c r="BS52" s="3">
        <v>45999</v>
      </c>
      <c r="BT52" s="4">
        <v>0.41666666666666669</v>
      </c>
      <c r="BU52" t="s">
        <v>267</v>
      </c>
      <c r="BV52" t="s">
        <v>96</v>
      </c>
      <c r="BY52">
        <v>321100</v>
      </c>
      <c r="BZ52" t="s">
        <v>151</v>
      </c>
      <c r="CC52" t="s">
        <v>174</v>
      </c>
      <c r="CD52">
        <v>2196</v>
      </c>
      <c r="CE52" t="s">
        <v>276</v>
      </c>
      <c r="CF52" s="3">
        <v>46000</v>
      </c>
      <c r="CI52">
        <v>3</v>
      </c>
      <c r="CJ52">
        <v>1</v>
      </c>
      <c r="CK52">
        <v>43</v>
      </c>
      <c r="CL52" t="s">
        <v>85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"009945143552"</f>
        <v>009945143552</v>
      </c>
      <c r="F53" s="3">
        <v>45996</v>
      </c>
      <c r="G53">
        <v>202609</v>
      </c>
      <c r="H53" t="s">
        <v>277</v>
      </c>
      <c r="I53" t="s">
        <v>278</v>
      </c>
      <c r="J53" t="s">
        <v>279</v>
      </c>
      <c r="K53" t="s">
        <v>78</v>
      </c>
      <c r="L53" t="s">
        <v>173</v>
      </c>
      <c r="M53" t="s">
        <v>174</v>
      </c>
      <c r="N53" t="s">
        <v>93</v>
      </c>
      <c r="O53" t="s">
        <v>82</v>
      </c>
      <c r="P53" t="str">
        <f>"                              "</f>
        <v xml:space="preserve"> 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6.1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428.69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2</v>
      </c>
      <c r="BI53">
        <v>42</v>
      </c>
      <c r="BJ53">
        <v>115.6</v>
      </c>
      <c r="BK53">
        <v>116</v>
      </c>
      <c r="BL53">
        <v>1283.68</v>
      </c>
      <c r="BM53">
        <v>192.55</v>
      </c>
      <c r="BN53">
        <v>1476.23</v>
      </c>
      <c r="BO53">
        <v>1476.23</v>
      </c>
      <c r="BR53" t="s">
        <v>280</v>
      </c>
      <c r="BS53" s="3">
        <v>46000</v>
      </c>
      <c r="BT53" s="4">
        <v>0.40625</v>
      </c>
      <c r="BU53" t="s">
        <v>267</v>
      </c>
      <c r="BV53" t="s">
        <v>85</v>
      </c>
      <c r="BW53" t="s">
        <v>86</v>
      </c>
      <c r="BX53" t="s">
        <v>281</v>
      </c>
      <c r="BY53">
        <v>289000</v>
      </c>
      <c r="BZ53" t="s">
        <v>151</v>
      </c>
      <c r="CC53" t="s">
        <v>174</v>
      </c>
      <c r="CD53">
        <v>2145</v>
      </c>
      <c r="CE53" t="s">
        <v>282</v>
      </c>
      <c r="CF53" s="3">
        <v>46001</v>
      </c>
      <c r="CI53">
        <v>1</v>
      </c>
      <c r="CJ53">
        <v>2</v>
      </c>
      <c r="CK53">
        <v>43</v>
      </c>
      <c r="CL53" t="s">
        <v>85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"009945199605"</f>
        <v>009945199605</v>
      </c>
      <c r="F54" s="3">
        <v>45996</v>
      </c>
      <c r="G54">
        <v>202609</v>
      </c>
      <c r="H54" t="s">
        <v>103</v>
      </c>
      <c r="I54" t="s">
        <v>104</v>
      </c>
      <c r="J54" t="s">
        <v>93</v>
      </c>
      <c r="K54" t="s">
        <v>78</v>
      </c>
      <c r="L54" t="s">
        <v>75</v>
      </c>
      <c r="M54" t="s">
        <v>76</v>
      </c>
      <c r="N54" t="s">
        <v>153</v>
      </c>
      <c r="O54" t="s">
        <v>121</v>
      </c>
      <c r="P54" t="str">
        <f>"LOCKS                         "</f>
        <v xml:space="preserve">LOCKS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25.52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0.2</v>
      </c>
      <c r="BK54">
        <v>1</v>
      </c>
      <c r="BL54">
        <v>76.06</v>
      </c>
      <c r="BM54">
        <v>11.41</v>
      </c>
      <c r="BN54">
        <v>87.47</v>
      </c>
      <c r="BO54">
        <v>87.47</v>
      </c>
      <c r="BQ54" t="s">
        <v>218</v>
      </c>
      <c r="BR54" t="s">
        <v>155</v>
      </c>
      <c r="BS54" s="3">
        <v>45999</v>
      </c>
      <c r="BT54" s="4">
        <v>0.38194444444444442</v>
      </c>
      <c r="BU54" t="s">
        <v>224</v>
      </c>
      <c r="BV54" t="s">
        <v>96</v>
      </c>
      <c r="BY54">
        <v>1200</v>
      </c>
      <c r="BZ54" t="s">
        <v>181</v>
      </c>
      <c r="CA54" t="s">
        <v>157</v>
      </c>
      <c r="CC54" t="s">
        <v>76</v>
      </c>
      <c r="CD54">
        <v>4017</v>
      </c>
      <c r="CE54" t="s">
        <v>90</v>
      </c>
      <c r="CF54" s="3">
        <v>46000</v>
      </c>
      <c r="CI54">
        <v>1</v>
      </c>
      <c r="CJ54">
        <v>1</v>
      </c>
      <c r="CK54">
        <v>21</v>
      </c>
      <c r="CL54" t="s">
        <v>85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"009945204855"</f>
        <v>009945204855</v>
      </c>
      <c r="F55" s="3">
        <v>45996</v>
      </c>
      <c r="G55">
        <v>202609</v>
      </c>
      <c r="H55" t="s">
        <v>103</v>
      </c>
      <c r="I55" t="s">
        <v>104</v>
      </c>
      <c r="J55" t="s">
        <v>93</v>
      </c>
      <c r="K55" t="s">
        <v>78</v>
      </c>
      <c r="L55" t="s">
        <v>105</v>
      </c>
      <c r="M55" t="s">
        <v>106</v>
      </c>
      <c r="N55" t="s">
        <v>107</v>
      </c>
      <c r="O55" t="s">
        <v>82</v>
      </c>
      <c r="P55" t="str">
        <f>"SMALL SPARES                  "</f>
        <v xml:space="preserve">SMALL SPARES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6.1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49.36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7.1</v>
      </c>
      <c r="BJ55">
        <v>10.199999999999999</v>
      </c>
      <c r="BK55">
        <v>11</v>
      </c>
      <c r="BL55">
        <v>153.19999999999999</v>
      </c>
      <c r="BM55">
        <v>22.98</v>
      </c>
      <c r="BN55">
        <v>176.18</v>
      </c>
      <c r="BO55">
        <v>176.18</v>
      </c>
      <c r="BQ55" t="s">
        <v>108</v>
      </c>
      <c r="BR55" t="s">
        <v>130</v>
      </c>
      <c r="BS55" s="3">
        <v>46000</v>
      </c>
      <c r="BT55" s="4">
        <v>0.48125000000000001</v>
      </c>
      <c r="BU55" t="s">
        <v>283</v>
      </c>
      <c r="BV55" t="s">
        <v>96</v>
      </c>
      <c r="BY55">
        <v>50947.199999999997</v>
      </c>
      <c r="BZ55" t="s">
        <v>151</v>
      </c>
      <c r="CA55" t="s">
        <v>112</v>
      </c>
      <c r="CC55" t="s">
        <v>106</v>
      </c>
      <c r="CD55">
        <v>7570</v>
      </c>
      <c r="CE55" t="s">
        <v>90</v>
      </c>
      <c r="CF55" s="3">
        <v>46001</v>
      </c>
      <c r="CI55">
        <v>3</v>
      </c>
      <c r="CJ55">
        <v>2</v>
      </c>
      <c r="CK55">
        <v>41</v>
      </c>
      <c r="CL55" t="s">
        <v>85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"009945172342"</f>
        <v>009945172342</v>
      </c>
      <c r="F56" s="3">
        <v>45996</v>
      </c>
      <c r="G56">
        <v>202609</v>
      </c>
      <c r="H56" t="s">
        <v>103</v>
      </c>
      <c r="I56" t="s">
        <v>104</v>
      </c>
      <c r="J56" t="s">
        <v>93</v>
      </c>
      <c r="K56" t="s">
        <v>78</v>
      </c>
      <c r="L56" t="s">
        <v>113</v>
      </c>
      <c r="M56" t="s">
        <v>114</v>
      </c>
      <c r="N56" t="s">
        <v>115</v>
      </c>
      <c r="O56" t="s">
        <v>82</v>
      </c>
      <c r="P56" t="str">
        <f>"STORES                        "</f>
        <v xml:space="preserve">STORES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6.1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122.81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27.6</v>
      </c>
      <c r="BJ56">
        <v>50.2</v>
      </c>
      <c r="BK56">
        <v>51</v>
      </c>
      <c r="BL56">
        <v>372.09</v>
      </c>
      <c r="BM56">
        <v>55.81</v>
      </c>
      <c r="BN56">
        <v>427.9</v>
      </c>
      <c r="BO56">
        <v>427.9</v>
      </c>
      <c r="BP56" t="s">
        <v>284</v>
      </c>
      <c r="BQ56" t="s">
        <v>116</v>
      </c>
      <c r="BR56" t="s">
        <v>109</v>
      </c>
      <c r="BS56" s="3">
        <v>45999</v>
      </c>
      <c r="BT56" s="4">
        <v>0.55555555555555558</v>
      </c>
      <c r="BU56" t="s">
        <v>285</v>
      </c>
      <c r="BV56" t="s">
        <v>96</v>
      </c>
      <c r="BY56">
        <v>250956.6</v>
      </c>
      <c r="BZ56" t="s">
        <v>151</v>
      </c>
      <c r="CA56" t="s">
        <v>241</v>
      </c>
      <c r="CC56" t="s">
        <v>114</v>
      </c>
      <c r="CD56" s="5" t="s">
        <v>118</v>
      </c>
      <c r="CE56" t="s">
        <v>90</v>
      </c>
      <c r="CF56" s="3">
        <v>45999</v>
      </c>
      <c r="CI56">
        <v>1</v>
      </c>
      <c r="CJ56">
        <v>1</v>
      </c>
      <c r="CK56">
        <v>41</v>
      </c>
      <c r="CL56" t="s">
        <v>85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"009945218376"</f>
        <v>009945218376</v>
      </c>
      <c r="F57" s="3">
        <v>45996</v>
      </c>
      <c r="G57">
        <v>202609</v>
      </c>
      <c r="H57" t="s">
        <v>103</v>
      </c>
      <c r="I57" t="s">
        <v>104</v>
      </c>
      <c r="J57" t="s">
        <v>93</v>
      </c>
      <c r="K57" t="s">
        <v>78</v>
      </c>
      <c r="L57" t="s">
        <v>242</v>
      </c>
      <c r="M57" t="s">
        <v>243</v>
      </c>
      <c r="N57" t="s">
        <v>286</v>
      </c>
      <c r="O57" t="s">
        <v>121</v>
      </c>
      <c r="P57" t="str">
        <f>"LOCKS                         "</f>
        <v xml:space="preserve">LOCKS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197.73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12.8</v>
      </c>
      <c r="BJ57">
        <v>15.4</v>
      </c>
      <c r="BK57">
        <v>15.5</v>
      </c>
      <c r="BL57">
        <v>589.28</v>
      </c>
      <c r="BM57">
        <v>88.39</v>
      </c>
      <c r="BN57">
        <v>677.67</v>
      </c>
      <c r="BO57">
        <v>677.67</v>
      </c>
      <c r="BQ57" t="s">
        <v>287</v>
      </c>
      <c r="BR57" t="s">
        <v>155</v>
      </c>
      <c r="BS57" t="s">
        <v>261</v>
      </c>
      <c r="BY57">
        <v>76876.800000000003</v>
      </c>
      <c r="BZ57" t="s">
        <v>181</v>
      </c>
      <c r="CC57" t="s">
        <v>243</v>
      </c>
      <c r="CD57">
        <v>9300</v>
      </c>
      <c r="CE57" t="s">
        <v>90</v>
      </c>
      <c r="CI57">
        <v>1</v>
      </c>
      <c r="CJ57" t="s">
        <v>261</v>
      </c>
      <c r="CK57">
        <v>21</v>
      </c>
      <c r="CL57" t="s">
        <v>85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"009944968726"</f>
        <v>009944968726</v>
      </c>
      <c r="F58" s="3">
        <v>45996</v>
      </c>
      <c r="G58">
        <v>202609</v>
      </c>
      <c r="H58" t="s">
        <v>103</v>
      </c>
      <c r="I58" t="s">
        <v>104</v>
      </c>
      <c r="J58" t="s">
        <v>93</v>
      </c>
      <c r="K58" t="s">
        <v>78</v>
      </c>
      <c r="L58" t="s">
        <v>158</v>
      </c>
      <c r="M58" t="s">
        <v>159</v>
      </c>
      <c r="N58" t="s">
        <v>93</v>
      </c>
      <c r="O58" t="s">
        <v>82</v>
      </c>
      <c r="P58" t="str">
        <f>"STORES                        "</f>
        <v xml:space="preserve">STORES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6.1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49.36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3.6</v>
      </c>
      <c r="BJ58">
        <v>5</v>
      </c>
      <c r="BK58">
        <v>5</v>
      </c>
      <c r="BL58">
        <v>153.19999999999999</v>
      </c>
      <c r="BM58">
        <v>22.98</v>
      </c>
      <c r="BN58">
        <v>176.18</v>
      </c>
      <c r="BO58">
        <v>176.18</v>
      </c>
      <c r="BQ58" t="s">
        <v>288</v>
      </c>
      <c r="BR58" t="s">
        <v>109</v>
      </c>
      <c r="BS58" s="3">
        <v>45999</v>
      </c>
      <c r="BT58" s="4">
        <v>0.51249999999999996</v>
      </c>
      <c r="BU58" t="s">
        <v>161</v>
      </c>
      <c r="BV58" t="s">
        <v>96</v>
      </c>
      <c r="BY58">
        <v>25147.05</v>
      </c>
      <c r="BZ58" t="s">
        <v>151</v>
      </c>
      <c r="CA58" t="s">
        <v>259</v>
      </c>
      <c r="CC58" t="s">
        <v>159</v>
      </c>
      <c r="CD58">
        <v>6045</v>
      </c>
      <c r="CE58" t="s">
        <v>90</v>
      </c>
      <c r="CF58" s="3">
        <v>45999</v>
      </c>
      <c r="CI58">
        <v>3</v>
      </c>
      <c r="CJ58">
        <v>1</v>
      </c>
      <c r="CK58">
        <v>41</v>
      </c>
      <c r="CL58" t="s">
        <v>85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"009945204848"</f>
        <v>009945204848</v>
      </c>
      <c r="F59" s="3">
        <v>45996</v>
      </c>
      <c r="G59">
        <v>202609</v>
      </c>
      <c r="H59" t="s">
        <v>103</v>
      </c>
      <c r="I59" t="s">
        <v>104</v>
      </c>
      <c r="J59" t="s">
        <v>93</v>
      </c>
      <c r="K59" t="s">
        <v>78</v>
      </c>
      <c r="L59" t="s">
        <v>105</v>
      </c>
      <c r="M59" t="s">
        <v>106</v>
      </c>
      <c r="N59" t="s">
        <v>107</v>
      </c>
      <c r="O59" t="s">
        <v>82</v>
      </c>
      <c r="P59" t="str">
        <f>"STORES                        "</f>
        <v xml:space="preserve">STORES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6.1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55.48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14.4</v>
      </c>
      <c r="BJ59">
        <v>17.5</v>
      </c>
      <c r="BK59">
        <v>18</v>
      </c>
      <c r="BL59">
        <v>171.44</v>
      </c>
      <c r="BM59">
        <v>25.72</v>
      </c>
      <c r="BN59">
        <v>197.16</v>
      </c>
      <c r="BO59">
        <v>197.16</v>
      </c>
      <c r="BQ59" t="s">
        <v>108</v>
      </c>
      <c r="BR59" t="s">
        <v>109</v>
      </c>
      <c r="BS59" s="3">
        <v>46000</v>
      </c>
      <c r="BT59" s="4">
        <v>0.48125000000000001</v>
      </c>
      <c r="BU59" t="s">
        <v>283</v>
      </c>
      <c r="BV59" t="s">
        <v>96</v>
      </c>
      <c r="BY59">
        <v>87281.01</v>
      </c>
      <c r="BZ59" t="s">
        <v>151</v>
      </c>
      <c r="CA59" t="s">
        <v>112</v>
      </c>
      <c r="CC59" t="s">
        <v>106</v>
      </c>
      <c r="CD59">
        <v>7570</v>
      </c>
      <c r="CE59" t="s">
        <v>90</v>
      </c>
      <c r="CF59" s="3">
        <v>46001</v>
      </c>
      <c r="CI59">
        <v>3</v>
      </c>
      <c r="CJ59">
        <v>2</v>
      </c>
      <c r="CK59">
        <v>41</v>
      </c>
      <c r="CL59" t="s">
        <v>85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"009945204850"</f>
        <v>009945204850</v>
      </c>
      <c r="F60" s="3">
        <v>45996</v>
      </c>
      <c r="G60">
        <v>202609</v>
      </c>
      <c r="H60" t="s">
        <v>103</v>
      </c>
      <c r="I60" t="s">
        <v>104</v>
      </c>
      <c r="J60" t="s">
        <v>93</v>
      </c>
      <c r="K60" t="s">
        <v>78</v>
      </c>
      <c r="L60" t="s">
        <v>105</v>
      </c>
      <c r="M60" t="s">
        <v>106</v>
      </c>
      <c r="N60" t="s">
        <v>107</v>
      </c>
      <c r="O60" t="s">
        <v>82</v>
      </c>
      <c r="P60" t="str">
        <f>"STORES                        "</f>
        <v xml:space="preserve">STORES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6.1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135.05000000000001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2</v>
      </c>
      <c r="BI60">
        <v>38.200000000000003</v>
      </c>
      <c r="BJ60">
        <v>56.2</v>
      </c>
      <c r="BK60">
        <v>57</v>
      </c>
      <c r="BL60">
        <v>408.57</v>
      </c>
      <c r="BM60">
        <v>61.29</v>
      </c>
      <c r="BN60">
        <v>469.86</v>
      </c>
      <c r="BO60">
        <v>469.86</v>
      </c>
      <c r="BP60" t="s">
        <v>289</v>
      </c>
      <c r="BQ60" t="s">
        <v>108</v>
      </c>
      <c r="BR60" t="s">
        <v>109</v>
      </c>
      <c r="BS60" s="3">
        <v>46000</v>
      </c>
      <c r="BT60" s="4">
        <v>0.46736111111111112</v>
      </c>
      <c r="BU60" t="s">
        <v>283</v>
      </c>
      <c r="BV60" t="s">
        <v>96</v>
      </c>
      <c r="BY60">
        <v>280940.98</v>
      </c>
      <c r="BZ60" t="s">
        <v>151</v>
      </c>
      <c r="CA60" t="s">
        <v>112</v>
      </c>
      <c r="CC60" t="s">
        <v>106</v>
      </c>
      <c r="CD60">
        <v>7570</v>
      </c>
      <c r="CE60" t="s">
        <v>90</v>
      </c>
      <c r="CF60" s="3">
        <v>46001</v>
      </c>
      <c r="CI60">
        <v>3</v>
      </c>
      <c r="CJ60">
        <v>2</v>
      </c>
      <c r="CK60">
        <v>41</v>
      </c>
      <c r="CL60" t="s">
        <v>85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"009945218375"</f>
        <v>009945218375</v>
      </c>
      <c r="F61" s="3">
        <v>45996</v>
      </c>
      <c r="G61">
        <v>202609</v>
      </c>
      <c r="H61" t="s">
        <v>103</v>
      </c>
      <c r="I61" t="s">
        <v>104</v>
      </c>
      <c r="J61" t="s">
        <v>93</v>
      </c>
      <c r="K61" t="s">
        <v>78</v>
      </c>
      <c r="L61" t="s">
        <v>242</v>
      </c>
      <c r="M61" t="s">
        <v>243</v>
      </c>
      <c r="N61" t="s">
        <v>93</v>
      </c>
      <c r="O61" t="s">
        <v>82</v>
      </c>
      <c r="P61" t="str">
        <f>"STORES                        "</f>
        <v xml:space="preserve">STORES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6.1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218.7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5</v>
      </c>
      <c r="BI61">
        <v>80.8</v>
      </c>
      <c r="BJ61">
        <v>97.3</v>
      </c>
      <c r="BK61">
        <v>98</v>
      </c>
      <c r="BL61">
        <v>657.86</v>
      </c>
      <c r="BM61">
        <v>98.68</v>
      </c>
      <c r="BN61">
        <v>756.54</v>
      </c>
      <c r="BO61">
        <v>756.54</v>
      </c>
      <c r="BQ61" t="s">
        <v>290</v>
      </c>
      <c r="BR61" t="s">
        <v>109</v>
      </c>
      <c r="BS61" t="s">
        <v>261</v>
      </c>
      <c r="BY61">
        <v>486503.57</v>
      </c>
      <c r="BZ61" t="s">
        <v>151</v>
      </c>
      <c r="CC61" t="s">
        <v>243</v>
      </c>
      <c r="CD61">
        <v>9300</v>
      </c>
      <c r="CE61" t="s">
        <v>90</v>
      </c>
      <c r="CI61">
        <v>1</v>
      </c>
      <c r="CJ61" t="s">
        <v>261</v>
      </c>
      <c r="CK61">
        <v>41</v>
      </c>
      <c r="CL61" t="s">
        <v>85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"009944536195"</f>
        <v>009944536195</v>
      </c>
      <c r="F62" s="3">
        <v>45996</v>
      </c>
      <c r="G62">
        <v>202609</v>
      </c>
      <c r="H62" t="s">
        <v>103</v>
      </c>
      <c r="I62" t="s">
        <v>104</v>
      </c>
      <c r="J62" t="s">
        <v>93</v>
      </c>
      <c r="K62" t="s">
        <v>78</v>
      </c>
      <c r="L62" t="s">
        <v>158</v>
      </c>
      <c r="M62" t="s">
        <v>159</v>
      </c>
      <c r="N62" t="s">
        <v>291</v>
      </c>
      <c r="O62" t="s">
        <v>82</v>
      </c>
      <c r="P62" t="str">
        <f>"LOCKS                         "</f>
        <v xml:space="preserve">LOCKS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6.1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49.36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>
        <v>153.19999999999999</v>
      </c>
      <c r="BM62">
        <v>22.98</v>
      </c>
      <c r="BN62">
        <v>176.18</v>
      </c>
      <c r="BO62">
        <v>176.18</v>
      </c>
      <c r="BQ62" t="s">
        <v>288</v>
      </c>
      <c r="BR62" t="s">
        <v>123</v>
      </c>
      <c r="BS62" s="3">
        <v>45999</v>
      </c>
      <c r="BT62" s="4">
        <v>0.69444444444444442</v>
      </c>
      <c r="BU62" t="s">
        <v>161</v>
      </c>
      <c r="BV62" t="s">
        <v>96</v>
      </c>
      <c r="BY62">
        <v>1200</v>
      </c>
      <c r="BZ62" t="s">
        <v>151</v>
      </c>
      <c r="CA62" t="s">
        <v>259</v>
      </c>
      <c r="CC62" t="s">
        <v>159</v>
      </c>
      <c r="CD62">
        <v>6045</v>
      </c>
      <c r="CE62" t="s">
        <v>90</v>
      </c>
      <c r="CF62" s="3">
        <v>45999</v>
      </c>
      <c r="CI62">
        <v>3</v>
      </c>
      <c r="CJ62">
        <v>1</v>
      </c>
      <c r="CK62">
        <v>41</v>
      </c>
      <c r="CL62" t="s">
        <v>85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"009945218387"</f>
        <v>009945218387</v>
      </c>
      <c r="F63" s="3">
        <v>45996</v>
      </c>
      <c r="G63">
        <v>202609</v>
      </c>
      <c r="H63" t="s">
        <v>103</v>
      </c>
      <c r="I63" t="s">
        <v>104</v>
      </c>
      <c r="J63" t="s">
        <v>93</v>
      </c>
      <c r="K63" t="s">
        <v>78</v>
      </c>
      <c r="L63" t="s">
        <v>292</v>
      </c>
      <c r="M63" t="s">
        <v>293</v>
      </c>
      <c r="N63" t="s">
        <v>93</v>
      </c>
      <c r="O63" t="s">
        <v>82</v>
      </c>
      <c r="P63" t="str">
        <f>"LOCKS                         "</f>
        <v xml:space="preserve">LOCKS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6.1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69.61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213.56</v>
      </c>
      <c r="BM63">
        <v>32.03</v>
      </c>
      <c r="BN63">
        <v>245.59</v>
      </c>
      <c r="BO63">
        <v>245.59</v>
      </c>
      <c r="BQ63" t="s">
        <v>294</v>
      </c>
      <c r="BR63" t="s">
        <v>123</v>
      </c>
      <c r="BS63" s="3">
        <v>46000</v>
      </c>
      <c r="BT63" s="4">
        <v>0.58333333333333337</v>
      </c>
      <c r="BU63" t="s">
        <v>295</v>
      </c>
      <c r="BV63" t="s">
        <v>96</v>
      </c>
      <c r="BY63">
        <v>1200</v>
      </c>
      <c r="BZ63" t="s">
        <v>151</v>
      </c>
      <c r="CC63" t="s">
        <v>293</v>
      </c>
      <c r="CD63">
        <v>5320</v>
      </c>
      <c r="CE63" t="s">
        <v>90</v>
      </c>
      <c r="CF63" s="3">
        <v>46000</v>
      </c>
      <c r="CI63">
        <v>7</v>
      </c>
      <c r="CJ63">
        <v>2</v>
      </c>
      <c r="CK63">
        <v>43</v>
      </c>
      <c r="CL63" t="s">
        <v>85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"009945204849"</f>
        <v>009945204849</v>
      </c>
      <c r="F64" s="3">
        <v>45996</v>
      </c>
      <c r="G64">
        <v>202609</v>
      </c>
      <c r="H64" t="s">
        <v>103</v>
      </c>
      <c r="I64" t="s">
        <v>104</v>
      </c>
      <c r="J64" t="s">
        <v>93</v>
      </c>
      <c r="K64" t="s">
        <v>78</v>
      </c>
      <c r="L64" t="s">
        <v>105</v>
      </c>
      <c r="M64" t="s">
        <v>106</v>
      </c>
      <c r="N64" t="s">
        <v>107</v>
      </c>
      <c r="O64" t="s">
        <v>121</v>
      </c>
      <c r="P64" t="str">
        <f>"STORES                        "</f>
        <v xml:space="preserve">STORES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210.49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4.7</v>
      </c>
      <c r="BJ64">
        <v>16.399999999999999</v>
      </c>
      <c r="BK64">
        <v>16.5</v>
      </c>
      <c r="BL64">
        <v>627.29999999999995</v>
      </c>
      <c r="BM64">
        <v>94.1</v>
      </c>
      <c r="BN64">
        <v>721.4</v>
      </c>
      <c r="BO64">
        <v>721.4</v>
      </c>
      <c r="BQ64" t="s">
        <v>108</v>
      </c>
      <c r="BR64" t="s">
        <v>109</v>
      </c>
      <c r="BS64" s="3">
        <v>45999</v>
      </c>
      <c r="BT64" s="4">
        <v>0.46041666666666664</v>
      </c>
      <c r="BU64" t="s">
        <v>110</v>
      </c>
      <c r="BV64" t="s">
        <v>85</v>
      </c>
      <c r="BW64" t="s">
        <v>128</v>
      </c>
      <c r="BX64" t="s">
        <v>296</v>
      </c>
      <c r="BY64">
        <v>82164.83</v>
      </c>
      <c r="BZ64" t="s">
        <v>181</v>
      </c>
      <c r="CA64" t="s">
        <v>112</v>
      </c>
      <c r="CC64" t="s">
        <v>106</v>
      </c>
      <c r="CD64">
        <v>7570</v>
      </c>
      <c r="CE64" t="s">
        <v>90</v>
      </c>
      <c r="CF64" s="3">
        <v>46002</v>
      </c>
      <c r="CI64">
        <v>1</v>
      </c>
      <c r="CJ64">
        <v>1</v>
      </c>
      <c r="CK64">
        <v>21</v>
      </c>
      <c r="CL64" t="s">
        <v>85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"009945170989"</f>
        <v>009945170989</v>
      </c>
      <c r="F65" s="3">
        <v>45996</v>
      </c>
      <c r="G65">
        <v>202609</v>
      </c>
      <c r="H65" t="s">
        <v>103</v>
      </c>
      <c r="I65" t="s">
        <v>104</v>
      </c>
      <c r="J65" t="s">
        <v>93</v>
      </c>
      <c r="K65" t="s">
        <v>78</v>
      </c>
      <c r="L65" t="s">
        <v>132</v>
      </c>
      <c r="M65" t="s">
        <v>133</v>
      </c>
      <c r="N65" t="s">
        <v>134</v>
      </c>
      <c r="O65" t="s">
        <v>82</v>
      </c>
      <c r="P65" t="str">
        <f>"SMALL SPARES                  "</f>
        <v xml:space="preserve">SMALL SPARES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6.1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69.61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9.9</v>
      </c>
      <c r="BJ65">
        <v>12</v>
      </c>
      <c r="BK65">
        <v>12</v>
      </c>
      <c r="BL65">
        <v>213.56</v>
      </c>
      <c r="BM65">
        <v>32.03</v>
      </c>
      <c r="BN65">
        <v>245.59</v>
      </c>
      <c r="BO65">
        <v>245.59</v>
      </c>
      <c r="BQ65" t="s">
        <v>135</v>
      </c>
      <c r="BR65" t="s">
        <v>130</v>
      </c>
      <c r="BS65" s="3">
        <v>46000</v>
      </c>
      <c r="BT65" s="4">
        <v>0.73888888888888893</v>
      </c>
      <c r="BU65" t="s">
        <v>245</v>
      </c>
      <c r="BV65" t="s">
        <v>85</v>
      </c>
      <c r="BW65" t="s">
        <v>86</v>
      </c>
      <c r="BX65" t="s">
        <v>246</v>
      </c>
      <c r="BY65">
        <v>60186.87</v>
      </c>
      <c r="BZ65" t="s">
        <v>151</v>
      </c>
      <c r="CC65" t="s">
        <v>133</v>
      </c>
      <c r="CD65" s="5" t="s">
        <v>137</v>
      </c>
      <c r="CE65" t="s">
        <v>90</v>
      </c>
      <c r="CI65">
        <v>1</v>
      </c>
      <c r="CJ65">
        <v>2</v>
      </c>
      <c r="CK65">
        <v>43</v>
      </c>
      <c r="CL65" t="s">
        <v>85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"009945246331"</f>
        <v>009945246331</v>
      </c>
      <c r="F66" s="3">
        <v>45996</v>
      </c>
      <c r="G66">
        <v>202609</v>
      </c>
      <c r="H66" t="s">
        <v>158</v>
      </c>
      <c r="I66" t="s">
        <v>159</v>
      </c>
      <c r="J66" t="s">
        <v>297</v>
      </c>
      <c r="K66" t="s">
        <v>78</v>
      </c>
      <c r="L66" t="s">
        <v>79</v>
      </c>
      <c r="M66" t="s">
        <v>80</v>
      </c>
      <c r="N66" t="s">
        <v>199</v>
      </c>
      <c r="O66" t="s">
        <v>82</v>
      </c>
      <c r="P66" t="str">
        <f>"PLZ2404184726                 "</f>
        <v xml:space="preserve">PLZ2404184726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6.1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49.36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0.2</v>
      </c>
      <c r="BJ66">
        <v>1.4</v>
      </c>
      <c r="BK66">
        <v>2</v>
      </c>
      <c r="BL66">
        <v>153.19999999999999</v>
      </c>
      <c r="BM66">
        <v>22.98</v>
      </c>
      <c r="BN66">
        <v>176.18</v>
      </c>
      <c r="BO66">
        <v>176.18</v>
      </c>
      <c r="BR66" t="s">
        <v>160</v>
      </c>
      <c r="BS66" s="3">
        <v>45999</v>
      </c>
      <c r="BT66" s="4">
        <v>0.42291666666666666</v>
      </c>
      <c r="BU66" t="s">
        <v>298</v>
      </c>
      <c r="BV66" t="s">
        <v>96</v>
      </c>
      <c r="BY66">
        <v>6797.7</v>
      </c>
      <c r="BZ66" t="s">
        <v>151</v>
      </c>
      <c r="CA66" t="s">
        <v>273</v>
      </c>
      <c r="CC66" t="s">
        <v>80</v>
      </c>
      <c r="CD66">
        <v>1724</v>
      </c>
      <c r="CE66" t="s">
        <v>90</v>
      </c>
      <c r="CF66" s="3">
        <v>46000</v>
      </c>
      <c r="CI66">
        <v>3</v>
      </c>
      <c r="CJ66">
        <v>1</v>
      </c>
      <c r="CK66">
        <v>41</v>
      </c>
      <c r="CL66" t="s">
        <v>85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"009945218374"</f>
        <v>009945218374</v>
      </c>
      <c r="F67" s="3">
        <v>45996</v>
      </c>
      <c r="G67">
        <v>202609</v>
      </c>
      <c r="H67" t="s">
        <v>103</v>
      </c>
      <c r="I67" t="s">
        <v>104</v>
      </c>
      <c r="J67" t="s">
        <v>93</v>
      </c>
      <c r="K67" t="s">
        <v>78</v>
      </c>
      <c r="L67" t="s">
        <v>299</v>
      </c>
      <c r="M67" t="s">
        <v>300</v>
      </c>
      <c r="N67" t="s">
        <v>301</v>
      </c>
      <c r="O67" t="s">
        <v>82</v>
      </c>
      <c r="P67" t="str">
        <f>"STORES                        "</f>
        <v xml:space="preserve">STORES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6.1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105.17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17.41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25</v>
      </c>
      <c r="BJ67">
        <v>22.4</v>
      </c>
      <c r="BK67">
        <v>25</v>
      </c>
      <c r="BL67">
        <v>336.93</v>
      </c>
      <c r="BM67">
        <v>50.54</v>
      </c>
      <c r="BN67">
        <v>387.47</v>
      </c>
      <c r="BO67">
        <v>387.47</v>
      </c>
      <c r="BQ67" t="s">
        <v>302</v>
      </c>
      <c r="BR67" t="s">
        <v>213</v>
      </c>
      <c r="BS67" s="3">
        <v>46001</v>
      </c>
      <c r="BT67" s="4">
        <v>0.46875</v>
      </c>
      <c r="BU67" t="s">
        <v>303</v>
      </c>
      <c r="BV67" t="s">
        <v>85</v>
      </c>
      <c r="BY67">
        <v>112000</v>
      </c>
      <c r="BZ67" t="s">
        <v>304</v>
      </c>
      <c r="CC67" t="s">
        <v>300</v>
      </c>
      <c r="CD67">
        <v>2745</v>
      </c>
      <c r="CE67" t="s">
        <v>90</v>
      </c>
      <c r="CF67" s="3">
        <v>46001</v>
      </c>
      <c r="CI67">
        <v>1</v>
      </c>
      <c r="CJ67">
        <v>3</v>
      </c>
      <c r="CK67">
        <v>43</v>
      </c>
      <c r="CL67" t="s">
        <v>85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"009945199767"</f>
        <v>009945199767</v>
      </c>
      <c r="F68" s="3">
        <v>45996</v>
      </c>
      <c r="G68">
        <v>202609</v>
      </c>
      <c r="H68" t="s">
        <v>103</v>
      </c>
      <c r="I68" t="s">
        <v>104</v>
      </c>
      <c r="J68" t="s">
        <v>93</v>
      </c>
      <c r="K68" t="s">
        <v>78</v>
      </c>
      <c r="L68" t="s">
        <v>105</v>
      </c>
      <c r="M68" t="s">
        <v>106</v>
      </c>
      <c r="N68" t="s">
        <v>107</v>
      </c>
      <c r="O68" t="s">
        <v>82</v>
      </c>
      <c r="P68" t="str">
        <f>"LOCKS                         "</f>
        <v xml:space="preserve">LOCKS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6.1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49.36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0.2</v>
      </c>
      <c r="BK68">
        <v>1</v>
      </c>
      <c r="BL68">
        <v>153.19999999999999</v>
      </c>
      <c r="BM68">
        <v>22.98</v>
      </c>
      <c r="BN68">
        <v>176.18</v>
      </c>
      <c r="BO68">
        <v>176.18</v>
      </c>
      <c r="BQ68" t="s">
        <v>108</v>
      </c>
      <c r="BR68" t="s">
        <v>123</v>
      </c>
      <c r="BS68" s="3">
        <v>45999</v>
      </c>
      <c r="BT68" s="4">
        <v>0.46041666666666664</v>
      </c>
      <c r="BU68" t="s">
        <v>110</v>
      </c>
      <c r="BV68" t="s">
        <v>96</v>
      </c>
      <c r="BY68">
        <v>1200</v>
      </c>
      <c r="BZ68" t="s">
        <v>151</v>
      </c>
      <c r="CA68" t="s">
        <v>112</v>
      </c>
      <c r="CC68" t="s">
        <v>106</v>
      </c>
      <c r="CD68">
        <v>7570</v>
      </c>
      <c r="CE68" t="s">
        <v>90</v>
      </c>
      <c r="CF68" s="3">
        <v>46002</v>
      </c>
      <c r="CI68">
        <v>3</v>
      </c>
      <c r="CJ68">
        <v>1</v>
      </c>
      <c r="CK68">
        <v>41</v>
      </c>
      <c r="CL68" t="s">
        <v>85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"009944974773"</f>
        <v>009944974773</v>
      </c>
      <c r="F69" s="3">
        <v>45996</v>
      </c>
      <c r="G69">
        <v>202609</v>
      </c>
      <c r="H69" t="s">
        <v>105</v>
      </c>
      <c r="I69" t="s">
        <v>106</v>
      </c>
      <c r="J69" t="s">
        <v>93</v>
      </c>
      <c r="K69" t="s">
        <v>78</v>
      </c>
      <c r="L69" t="s">
        <v>173</v>
      </c>
      <c r="M69" t="s">
        <v>174</v>
      </c>
      <c r="N69" t="s">
        <v>93</v>
      </c>
      <c r="O69" t="s">
        <v>82</v>
      </c>
      <c r="P69" t="str">
        <f>"NA                            "</f>
        <v xml:space="preserve">NA 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6.1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84.04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32</v>
      </c>
      <c r="BJ69">
        <v>19</v>
      </c>
      <c r="BK69">
        <v>32</v>
      </c>
      <c r="BL69">
        <v>256.56</v>
      </c>
      <c r="BM69">
        <v>38.479999999999997</v>
      </c>
      <c r="BN69">
        <v>295.04000000000002</v>
      </c>
      <c r="BO69">
        <v>295.04000000000002</v>
      </c>
      <c r="BQ69" t="s">
        <v>169</v>
      </c>
      <c r="BR69" t="s">
        <v>169</v>
      </c>
      <c r="BS69" s="3">
        <v>45999</v>
      </c>
      <c r="BT69" s="4">
        <v>0.41666666666666669</v>
      </c>
      <c r="BU69" t="s">
        <v>267</v>
      </c>
      <c r="BV69" t="s">
        <v>96</v>
      </c>
      <c r="BY69">
        <v>94800</v>
      </c>
      <c r="BZ69" t="s">
        <v>151</v>
      </c>
      <c r="CC69" t="s">
        <v>174</v>
      </c>
      <c r="CD69">
        <v>2196</v>
      </c>
      <c r="CE69" t="s">
        <v>90</v>
      </c>
      <c r="CF69" s="3">
        <v>46000</v>
      </c>
      <c r="CI69">
        <v>3</v>
      </c>
      <c r="CJ69">
        <v>1</v>
      </c>
      <c r="CK69">
        <v>41</v>
      </c>
      <c r="CL69" t="s">
        <v>85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"009944974766"</f>
        <v>009944974766</v>
      </c>
      <c r="F70" s="3">
        <v>45996</v>
      </c>
      <c r="G70">
        <v>202609</v>
      </c>
      <c r="H70" t="s">
        <v>105</v>
      </c>
      <c r="I70" t="s">
        <v>106</v>
      </c>
      <c r="J70" t="s">
        <v>93</v>
      </c>
      <c r="K70" t="s">
        <v>78</v>
      </c>
      <c r="L70" t="s">
        <v>173</v>
      </c>
      <c r="M70" t="s">
        <v>174</v>
      </c>
      <c r="N70" t="s">
        <v>93</v>
      </c>
      <c r="O70" t="s">
        <v>82</v>
      </c>
      <c r="P70" t="str">
        <f>"NA                            "</f>
        <v xml:space="preserve">NA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6.1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116.69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3</v>
      </c>
      <c r="BI70">
        <v>48</v>
      </c>
      <c r="BJ70">
        <v>35.799999999999997</v>
      </c>
      <c r="BK70">
        <v>48</v>
      </c>
      <c r="BL70">
        <v>353.85</v>
      </c>
      <c r="BM70">
        <v>53.08</v>
      </c>
      <c r="BN70">
        <v>406.93</v>
      </c>
      <c r="BO70">
        <v>406.93</v>
      </c>
      <c r="BQ70" t="s">
        <v>260</v>
      </c>
      <c r="BR70" t="s">
        <v>169</v>
      </c>
      <c r="BS70" s="3">
        <v>45999</v>
      </c>
      <c r="BT70" s="4">
        <v>0.41666666666666669</v>
      </c>
      <c r="BU70" t="s">
        <v>267</v>
      </c>
      <c r="BV70" t="s">
        <v>96</v>
      </c>
      <c r="BY70">
        <v>178800</v>
      </c>
      <c r="BZ70" t="s">
        <v>151</v>
      </c>
      <c r="CC70" t="s">
        <v>174</v>
      </c>
      <c r="CD70">
        <v>2145</v>
      </c>
      <c r="CE70" t="s">
        <v>90</v>
      </c>
      <c r="CF70" s="3">
        <v>46000</v>
      </c>
      <c r="CI70">
        <v>3</v>
      </c>
      <c r="CJ70">
        <v>1</v>
      </c>
      <c r="CK70">
        <v>41</v>
      </c>
      <c r="CL70" t="s">
        <v>85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"009945199655"</f>
        <v>009945199655</v>
      </c>
      <c r="F71" s="3">
        <v>45993</v>
      </c>
      <c r="G71">
        <v>202609</v>
      </c>
      <c r="H71" t="s">
        <v>103</v>
      </c>
      <c r="I71" t="s">
        <v>104</v>
      </c>
      <c r="J71" t="s">
        <v>93</v>
      </c>
      <c r="K71" t="s">
        <v>78</v>
      </c>
      <c r="L71" t="s">
        <v>75</v>
      </c>
      <c r="M71" t="s">
        <v>76</v>
      </c>
      <c r="N71" t="s">
        <v>153</v>
      </c>
      <c r="O71" t="s">
        <v>121</v>
      </c>
      <c r="P71" t="str">
        <f>"STORES                        "</f>
        <v xml:space="preserve">STORES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33.35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3</v>
      </c>
      <c r="BJ71">
        <v>3</v>
      </c>
      <c r="BK71">
        <v>3</v>
      </c>
      <c r="BL71">
        <v>109.15</v>
      </c>
      <c r="BM71">
        <v>16.37</v>
      </c>
      <c r="BN71">
        <v>125.52</v>
      </c>
      <c r="BO71">
        <v>125.52</v>
      </c>
      <c r="BQ71" t="s">
        <v>218</v>
      </c>
      <c r="BR71" t="s">
        <v>109</v>
      </c>
      <c r="BS71" s="3">
        <v>45994</v>
      </c>
      <c r="BT71" s="4">
        <v>0.35694444444444445</v>
      </c>
      <c r="BU71" t="s">
        <v>156</v>
      </c>
      <c r="BV71" t="s">
        <v>96</v>
      </c>
      <c r="BY71">
        <v>15092.28</v>
      </c>
      <c r="BZ71" t="s">
        <v>305</v>
      </c>
      <c r="CA71" t="s">
        <v>157</v>
      </c>
      <c r="CC71" t="s">
        <v>76</v>
      </c>
      <c r="CD71">
        <v>4017</v>
      </c>
      <c r="CE71" t="s">
        <v>90</v>
      </c>
      <c r="CF71" s="3">
        <v>45994</v>
      </c>
      <c r="CI71">
        <v>1</v>
      </c>
      <c r="CJ71">
        <v>1</v>
      </c>
      <c r="CK71">
        <v>21</v>
      </c>
      <c r="CL71" t="s">
        <v>85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"009945176785"</f>
        <v>009945176785</v>
      </c>
      <c r="F72" s="3">
        <v>45996</v>
      </c>
      <c r="G72">
        <v>202609</v>
      </c>
      <c r="H72" t="s">
        <v>242</v>
      </c>
      <c r="I72" t="s">
        <v>243</v>
      </c>
      <c r="J72" t="s">
        <v>93</v>
      </c>
      <c r="K72" t="s">
        <v>78</v>
      </c>
      <c r="L72" t="s">
        <v>103</v>
      </c>
      <c r="M72" t="s">
        <v>104</v>
      </c>
      <c r="N72" t="s">
        <v>93</v>
      </c>
      <c r="O72" t="s">
        <v>82</v>
      </c>
      <c r="P72" t="str">
        <f>"                              "</f>
        <v xml:space="preserve">  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6.1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49.36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2</v>
      </c>
      <c r="BJ72">
        <v>2.4</v>
      </c>
      <c r="BK72">
        <v>3</v>
      </c>
      <c r="BL72">
        <v>153.19999999999999</v>
      </c>
      <c r="BM72">
        <v>22.98</v>
      </c>
      <c r="BN72">
        <v>176.18</v>
      </c>
      <c r="BO72">
        <v>176.18</v>
      </c>
      <c r="BQ72" t="s">
        <v>306</v>
      </c>
      <c r="BR72" t="s">
        <v>307</v>
      </c>
      <c r="BS72" s="3">
        <v>45999</v>
      </c>
      <c r="BT72" s="4">
        <v>0.50555555555555554</v>
      </c>
      <c r="BU72" t="s">
        <v>308</v>
      </c>
      <c r="BV72" t="s">
        <v>96</v>
      </c>
      <c r="BY72">
        <v>12000</v>
      </c>
      <c r="BZ72" t="s">
        <v>151</v>
      </c>
      <c r="CC72" t="s">
        <v>104</v>
      </c>
      <c r="CD72">
        <v>2146</v>
      </c>
      <c r="CE72" t="s">
        <v>90</v>
      </c>
      <c r="CF72" s="3">
        <v>46000</v>
      </c>
      <c r="CI72">
        <v>1</v>
      </c>
      <c r="CJ72">
        <v>1</v>
      </c>
      <c r="CK72">
        <v>41</v>
      </c>
      <c r="CL72" t="s">
        <v>85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"009945170686"</f>
        <v>009945170686</v>
      </c>
      <c r="F73" s="3">
        <v>45999</v>
      </c>
      <c r="G73">
        <v>202609</v>
      </c>
      <c r="H73" t="s">
        <v>75</v>
      </c>
      <c r="I73" t="s">
        <v>76</v>
      </c>
      <c r="J73" t="s">
        <v>77</v>
      </c>
      <c r="K73" t="s">
        <v>78</v>
      </c>
      <c r="L73" t="s">
        <v>79</v>
      </c>
      <c r="M73" t="s">
        <v>80</v>
      </c>
      <c r="N73" t="s">
        <v>309</v>
      </c>
      <c r="O73" t="s">
        <v>82</v>
      </c>
      <c r="P73" t="str">
        <f>"DAILY                         "</f>
        <v xml:space="preserve">DAILY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6.1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49.36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1.1000000000000001</v>
      </c>
      <c r="BJ73">
        <v>2.4</v>
      </c>
      <c r="BK73">
        <v>3</v>
      </c>
      <c r="BL73">
        <v>153.19999999999999</v>
      </c>
      <c r="BM73">
        <v>22.98</v>
      </c>
      <c r="BN73">
        <v>176.18</v>
      </c>
      <c r="BO73">
        <v>176.18</v>
      </c>
      <c r="BQ73" t="s">
        <v>208</v>
      </c>
      <c r="BS73" s="3">
        <v>46000</v>
      </c>
      <c r="BT73" s="4">
        <v>0.66527777777777775</v>
      </c>
      <c r="BU73" t="s">
        <v>84</v>
      </c>
      <c r="BV73" t="s">
        <v>96</v>
      </c>
      <c r="BY73">
        <v>12000</v>
      </c>
      <c r="BZ73" t="s">
        <v>151</v>
      </c>
      <c r="CA73" t="s">
        <v>310</v>
      </c>
      <c r="CC73" t="s">
        <v>80</v>
      </c>
      <c r="CD73">
        <v>1724</v>
      </c>
      <c r="CE73" t="s">
        <v>90</v>
      </c>
      <c r="CF73" s="3">
        <v>46001</v>
      </c>
      <c r="CI73">
        <v>1</v>
      </c>
      <c r="CJ73">
        <v>1</v>
      </c>
      <c r="CK73">
        <v>41</v>
      </c>
      <c r="CL73" t="s">
        <v>85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"009945246329"</f>
        <v>009945246329</v>
      </c>
      <c r="F74" s="3">
        <v>45999</v>
      </c>
      <c r="G74">
        <v>202609</v>
      </c>
      <c r="H74" t="s">
        <v>158</v>
      </c>
      <c r="I74" t="s">
        <v>159</v>
      </c>
      <c r="J74" t="s">
        <v>297</v>
      </c>
      <c r="K74" t="s">
        <v>78</v>
      </c>
      <c r="L74" t="s">
        <v>277</v>
      </c>
      <c r="M74" t="s">
        <v>278</v>
      </c>
      <c r="N74" t="s">
        <v>311</v>
      </c>
      <c r="O74" t="s">
        <v>82</v>
      </c>
      <c r="P74" t="str">
        <f>"PLZ 2404184894                "</f>
        <v xml:space="preserve">PLZ 2404184894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6.1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69.61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3</v>
      </c>
      <c r="BJ74">
        <v>12</v>
      </c>
      <c r="BK74">
        <v>12</v>
      </c>
      <c r="BL74">
        <v>213.56</v>
      </c>
      <c r="BM74">
        <v>32.03</v>
      </c>
      <c r="BN74">
        <v>245.59</v>
      </c>
      <c r="BO74">
        <v>245.59</v>
      </c>
      <c r="BQ74" t="s">
        <v>312</v>
      </c>
      <c r="BR74" t="s">
        <v>313</v>
      </c>
      <c r="BS74" t="s">
        <v>261</v>
      </c>
      <c r="BY74">
        <v>60000</v>
      </c>
      <c r="BZ74" t="s">
        <v>151</v>
      </c>
      <c r="CC74" t="s">
        <v>278</v>
      </c>
      <c r="CD74">
        <v>8446</v>
      </c>
      <c r="CE74" t="s">
        <v>90</v>
      </c>
      <c r="CI74">
        <v>4</v>
      </c>
      <c r="CJ74" t="s">
        <v>261</v>
      </c>
      <c r="CK74">
        <v>43</v>
      </c>
      <c r="CL74" t="s">
        <v>85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"009945204852"</f>
        <v>009945204852</v>
      </c>
      <c r="F75" s="3">
        <v>45995</v>
      </c>
      <c r="G75">
        <v>202609</v>
      </c>
      <c r="H75" t="s">
        <v>103</v>
      </c>
      <c r="I75" t="s">
        <v>104</v>
      </c>
      <c r="J75" t="s">
        <v>93</v>
      </c>
      <c r="K75" t="s">
        <v>78</v>
      </c>
      <c r="L75" t="s">
        <v>105</v>
      </c>
      <c r="M75" t="s">
        <v>106</v>
      </c>
      <c r="N75" t="s">
        <v>192</v>
      </c>
      <c r="O75" t="s">
        <v>82</v>
      </c>
      <c r="P75" t="str">
        <f>"STORES                        "</f>
        <v xml:space="preserve">STORES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6.1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218.7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3</v>
      </c>
      <c r="BI75">
        <v>37.9</v>
      </c>
      <c r="BJ75">
        <v>97.2</v>
      </c>
      <c r="BK75">
        <v>98</v>
      </c>
      <c r="BL75">
        <v>657.86</v>
      </c>
      <c r="BM75">
        <v>98.68</v>
      </c>
      <c r="BN75">
        <v>756.54</v>
      </c>
      <c r="BO75">
        <v>756.54</v>
      </c>
      <c r="BQ75" t="s">
        <v>255</v>
      </c>
      <c r="BR75" t="s">
        <v>223</v>
      </c>
      <c r="BS75" s="3">
        <v>46002</v>
      </c>
      <c r="BT75" s="4">
        <v>0.45624999999999999</v>
      </c>
      <c r="BU75" t="s">
        <v>314</v>
      </c>
      <c r="BV75" t="s">
        <v>85</v>
      </c>
      <c r="BW75" t="s">
        <v>270</v>
      </c>
      <c r="BX75" t="s">
        <v>296</v>
      </c>
      <c r="BY75">
        <v>485788.48</v>
      </c>
      <c r="BZ75" t="s">
        <v>151</v>
      </c>
      <c r="CC75" t="s">
        <v>106</v>
      </c>
      <c r="CD75">
        <v>7569</v>
      </c>
      <c r="CE75" t="s">
        <v>90</v>
      </c>
      <c r="CI75">
        <v>3</v>
      </c>
      <c r="CJ75">
        <v>5</v>
      </c>
      <c r="CK75">
        <v>41</v>
      </c>
      <c r="CL75" t="s">
        <v>85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"009945172343"</f>
        <v>009945172343</v>
      </c>
      <c r="F76" s="3">
        <v>45999</v>
      </c>
      <c r="G76">
        <v>202609</v>
      </c>
      <c r="H76" t="s">
        <v>103</v>
      </c>
      <c r="I76" t="s">
        <v>104</v>
      </c>
      <c r="J76" t="s">
        <v>93</v>
      </c>
      <c r="K76" t="s">
        <v>78</v>
      </c>
      <c r="L76" t="s">
        <v>113</v>
      </c>
      <c r="M76" t="s">
        <v>114</v>
      </c>
      <c r="N76" t="s">
        <v>93</v>
      </c>
      <c r="O76" t="s">
        <v>82</v>
      </c>
      <c r="P76" t="str">
        <f>"STORES                        "</f>
        <v xml:space="preserve">STORES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6.1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175.85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3</v>
      </c>
      <c r="BI76">
        <v>62.6</v>
      </c>
      <c r="BJ76">
        <v>76.400000000000006</v>
      </c>
      <c r="BK76">
        <v>77</v>
      </c>
      <c r="BL76">
        <v>530.16999999999996</v>
      </c>
      <c r="BM76">
        <v>79.53</v>
      </c>
      <c r="BN76">
        <v>609.70000000000005</v>
      </c>
      <c r="BO76">
        <v>609.70000000000005</v>
      </c>
      <c r="BQ76" t="s">
        <v>116</v>
      </c>
      <c r="BR76" t="s">
        <v>223</v>
      </c>
      <c r="BS76" s="3">
        <v>46000</v>
      </c>
      <c r="BT76" s="4">
        <v>0.46180555555555558</v>
      </c>
      <c r="BU76" t="s">
        <v>315</v>
      </c>
      <c r="BV76" t="s">
        <v>96</v>
      </c>
      <c r="BY76">
        <v>381984.62</v>
      </c>
      <c r="BZ76" t="s">
        <v>151</v>
      </c>
      <c r="CA76" t="s">
        <v>241</v>
      </c>
      <c r="CC76" t="s">
        <v>114</v>
      </c>
      <c r="CD76" s="5" t="s">
        <v>216</v>
      </c>
      <c r="CE76" t="s">
        <v>90</v>
      </c>
      <c r="CF76" s="3">
        <v>46001</v>
      </c>
      <c r="CI76">
        <v>1</v>
      </c>
      <c r="CJ76">
        <v>1</v>
      </c>
      <c r="CK76">
        <v>41</v>
      </c>
      <c r="CL76" t="s">
        <v>85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"009945218386"</f>
        <v>009945218386</v>
      </c>
      <c r="F77" s="3">
        <v>45999</v>
      </c>
      <c r="G77">
        <v>202609</v>
      </c>
      <c r="H77" t="s">
        <v>103</v>
      </c>
      <c r="I77" t="s">
        <v>104</v>
      </c>
      <c r="J77" t="s">
        <v>93</v>
      </c>
      <c r="K77" t="s">
        <v>78</v>
      </c>
      <c r="L77" t="s">
        <v>242</v>
      </c>
      <c r="M77" t="s">
        <v>243</v>
      </c>
      <c r="N77" t="s">
        <v>93</v>
      </c>
      <c r="O77" t="s">
        <v>121</v>
      </c>
      <c r="P77" t="str">
        <f>"LOCKS                         "</f>
        <v xml:space="preserve">LOCKS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44.66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1.7</v>
      </c>
      <c r="BJ77">
        <v>3.1</v>
      </c>
      <c r="BK77">
        <v>3.5</v>
      </c>
      <c r="BL77">
        <v>133.09</v>
      </c>
      <c r="BM77">
        <v>19.96</v>
      </c>
      <c r="BN77">
        <v>153.05000000000001</v>
      </c>
      <c r="BO77">
        <v>153.05000000000001</v>
      </c>
      <c r="BQ77" t="s">
        <v>316</v>
      </c>
      <c r="BR77" t="s">
        <v>155</v>
      </c>
      <c r="BS77" t="s">
        <v>261</v>
      </c>
      <c r="BY77">
        <v>15356.25</v>
      </c>
      <c r="BZ77" t="s">
        <v>181</v>
      </c>
      <c r="CC77" t="s">
        <v>243</v>
      </c>
      <c r="CD77">
        <v>9300</v>
      </c>
      <c r="CE77" t="s">
        <v>90</v>
      </c>
      <c r="CI77">
        <v>1</v>
      </c>
      <c r="CJ77" t="s">
        <v>261</v>
      </c>
      <c r="CK77">
        <v>21</v>
      </c>
      <c r="CL77" t="s">
        <v>85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"009945172344"</f>
        <v>009945172344</v>
      </c>
      <c r="F78" s="3">
        <v>45999</v>
      </c>
      <c r="G78">
        <v>202609</v>
      </c>
      <c r="H78" t="s">
        <v>103</v>
      </c>
      <c r="I78" t="s">
        <v>104</v>
      </c>
      <c r="J78" t="s">
        <v>93</v>
      </c>
      <c r="K78" t="s">
        <v>78</v>
      </c>
      <c r="L78" t="s">
        <v>113</v>
      </c>
      <c r="M78" t="s">
        <v>114</v>
      </c>
      <c r="N78" t="s">
        <v>93</v>
      </c>
      <c r="O78" t="s">
        <v>82</v>
      </c>
      <c r="P78" t="str">
        <f>"STORES                        "</f>
        <v xml:space="preserve">STORES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6.1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126.89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13.6</v>
      </c>
      <c r="BJ78">
        <v>52.5</v>
      </c>
      <c r="BK78">
        <v>53</v>
      </c>
      <c r="BL78">
        <v>384.25</v>
      </c>
      <c r="BM78">
        <v>57.64</v>
      </c>
      <c r="BN78">
        <v>441.89</v>
      </c>
      <c r="BO78">
        <v>441.89</v>
      </c>
      <c r="BQ78" t="s">
        <v>116</v>
      </c>
      <c r="BR78" t="s">
        <v>223</v>
      </c>
      <c r="BS78" s="3">
        <v>46000</v>
      </c>
      <c r="BT78" s="4">
        <v>0.46180555555555558</v>
      </c>
      <c r="BU78" t="s">
        <v>315</v>
      </c>
      <c r="BV78" t="s">
        <v>96</v>
      </c>
      <c r="BY78">
        <v>262598.40000000002</v>
      </c>
      <c r="BZ78" t="s">
        <v>151</v>
      </c>
      <c r="CA78" t="s">
        <v>241</v>
      </c>
      <c r="CC78" t="s">
        <v>114</v>
      </c>
      <c r="CD78" s="5" t="s">
        <v>216</v>
      </c>
      <c r="CE78" t="s">
        <v>90</v>
      </c>
      <c r="CF78" s="3">
        <v>46001</v>
      </c>
      <c r="CI78">
        <v>1</v>
      </c>
      <c r="CJ78">
        <v>1</v>
      </c>
      <c r="CK78">
        <v>41</v>
      </c>
      <c r="CL78" t="s">
        <v>85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"009945199653"</f>
        <v>009945199653</v>
      </c>
      <c r="F79" s="3">
        <v>45999</v>
      </c>
      <c r="G79">
        <v>202609</v>
      </c>
      <c r="H79" t="s">
        <v>103</v>
      </c>
      <c r="I79" t="s">
        <v>104</v>
      </c>
      <c r="J79" t="s">
        <v>93</v>
      </c>
      <c r="K79" t="s">
        <v>78</v>
      </c>
      <c r="L79" t="s">
        <v>75</v>
      </c>
      <c r="M79" t="s">
        <v>76</v>
      </c>
      <c r="N79" t="s">
        <v>217</v>
      </c>
      <c r="O79" t="s">
        <v>82</v>
      </c>
      <c r="P79" t="str">
        <f>"STORES                        "</f>
        <v xml:space="preserve">STORES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6.1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49.36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0.8</v>
      </c>
      <c r="BJ79">
        <v>2.5</v>
      </c>
      <c r="BK79">
        <v>3</v>
      </c>
      <c r="BL79">
        <v>153.19999999999999</v>
      </c>
      <c r="BM79">
        <v>22.98</v>
      </c>
      <c r="BN79">
        <v>176.18</v>
      </c>
      <c r="BO79">
        <v>176.18</v>
      </c>
      <c r="BQ79" t="s">
        <v>317</v>
      </c>
      <c r="BS79" s="3">
        <v>46000</v>
      </c>
      <c r="BT79" s="4">
        <v>0.60972222222222228</v>
      </c>
      <c r="BU79" t="s">
        <v>318</v>
      </c>
      <c r="BV79" t="s">
        <v>96</v>
      </c>
      <c r="BY79">
        <v>12402.28</v>
      </c>
      <c r="BZ79" t="s">
        <v>151</v>
      </c>
      <c r="CC79" t="s">
        <v>76</v>
      </c>
      <c r="CD79">
        <v>4017</v>
      </c>
      <c r="CE79" t="s">
        <v>90</v>
      </c>
      <c r="CF79" s="3">
        <v>46001</v>
      </c>
      <c r="CI79">
        <v>1</v>
      </c>
      <c r="CJ79">
        <v>1</v>
      </c>
      <c r="CK79">
        <v>41</v>
      </c>
      <c r="CL79" t="s">
        <v>85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"009944974768"</f>
        <v>009944974768</v>
      </c>
      <c r="F80" s="3">
        <v>45999</v>
      </c>
      <c r="G80">
        <v>202609</v>
      </c>
      <c r="H80" t="s">
        <v>105</v>
      </c>
      <c r="I80" t="s">
        <v>106</v>
      </c>
      <c r="J80" t="s">
        <v>93</v>
      </c>
      <c r="K80" t="s">
        <v>78</v>
      </c>
      <c r="L80" t="s">
        <v>173</v>
      </c>
      <c r="M80" t="s">
        <v>174</v>
      </c>
      <c r="N80" t="s">
        <v>319</v>
      </c>
      <c r="O80" t="s">
        <v>121</v>
      </c>
      <c r="P80" t="str">
        <f>"NA                            "</f>
        <v xml:space="preserve">NA 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25.52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0.1</v>
      </c>
      <c r="BJ80">
        <v>0.2</v>
      </c>
      <c r="BK80">
        <v>0.5</v>
      </c>
      <c r="BL80">
        <v>76.06</v>
      </c>
      <c r="BM80">
        <v>11.41</v>
      </c>
      <c r="BN80">
        <v>87.47</v>
      </c>
      <c r="BO80">
        <v>87.47</v>
      </c>
      <c r="BQ80" t="s">
        <v>320</v>
      </c>
      <c r="BR80" t="s">
        <v>169</v>
      </c>
      <c r="BS80" t="s">
        <v>261</v>
      </c>
      <c r="BY80">
        <v>1200</v>
      </c>
      <c r="BZ80" t="s">
        <v>181</v>
      </c>
      <c r="CC80" t="s">
        <v>174</v>
      </c>
      <c r="CD80">
        <v>2196</v>
      </c>
      <c r="CE80" t="s">
        <v>90</v>
      </c>
      <c r="CI80">
        <v>1</v>
      </c>
      <c r="CJ80" t="s">
        <v>261</v>
      </c>
      <c r="CK80">
        <v>21</v>
      </c>
      <c r="CL80" t="s">
        <v>85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"009944946903"</f>
        <v>009944946903</v>
      </c>
      <c r="F81" s="3">
        <v>46000</v>
      </c>
      <c r="G81">
        <v>202609</v>
      </c>
      <c r="H81" t="s">
        <v>226</v>
      </c>
      <c r="I81" t="s">
        <v>227</v>
      </c>
      <c r="J81" t="s">
        <v>204</v>
      </c>
      <c r="K81" t="s">
        <v>78</v>
      </c>
      <c r="L81" t="s">
        <v>173</v>
      </c>
      <c r="M81" t="s">
        <v>174</v>
      </c>
      <c r="N81" t="s">
        <v>93</v>
      </c>
      <c r="O81" t="s">
        <v>82</v>
      </c>
      <c r="P81" t="str">
        <f>"                              "</f>
        <v xml:space="preserve">   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6.1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165.6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24.7</v>
      </c>
      <c r="BJ81">
        <v>41.6</v>
      </c>
      <c r="BK81">
        <v>42</v>
      </c>
      <c r="BL81">
        <v>499.63</v>
      </c>
      <c r="BM81">
        <v>74.94</v>
      </c>
      <c r="BN81">
        <v>574.57000000000005</v>
      </c>
      <c r="BO81">
        <v>574.57000000000005</v>
      </c>
      <c r="BQ81" t="s">
        <v>260</v>
      </c>
      <c r="BR81" t="s">
        <v>228</v>
      </c>
      <c r="BS81" s="3">
        <v>46001</v>
      </c>
      <c r="BT81" s="4">
        <v>0.46875</v>
      </c>
      <c r="BU81" t="s">
        <v>263</v>
      </c>
      <c r="BV81" t="s">
        <v>96</v>
      </c>
      <c r="BY81">
        <v>208000</v>
      </c>
      <c r="CC81" t="s">
        <v>174</v>
      </c>
      <c r="CD81">
        <v>2090</v>
      </c>
      <c r="CE81" t="s">
        <v>90</v>
      </c>
      <c r="CF81" s="3">
        <v>46002</v>
      </c>
      <c r="CI81">
        <v>1</v>
      </c>
      <c r="CJ81">
        <v>1</v>
      </c>
      <c r="CK81">
        <v>43</v>
      </c>
      <c r="CL81" t="s">
        <v>85</v>
      </c>
    </row>
    <row r="82" spans="1:90" x14ac:dyDescent="0.3">
      <c r="A82" t="s">
        <v>72</v>
      </c>
      <c r="B82" t="s">
        <v>73</v>
      </c>
      <c r="C82" t="s">
        <v>74</v>
      </c>
      <c r="E82" t="str">
        <f>"080011702340"</f>
        <v>080011702340</v>
      </c>
      <c r="F82" s="3">
        <v>46000</v>
      </c>
      <c r="G82">
        <v>202609</v>
      </c>
      <c r="H82" t="s">
        <v>79</v>
      </c>
      <c r="I82" t="s">
        <v>80</v>
      </c>
      <c r="J82" t="s">
        <v>172</v>
      </c>
      <c r="K82" t="s">
        <v>78</v>
      </c>
      <c r="L82" t="s">
        <v>91</v>
      </c>
      <c r="M82" t="s">
        <v>92</v>
      </c>
      <c r="N82" t="s">
        <v>93</v>
      </c>
      <c r="O82" t="s">
        <v>121</v>
      </c>
      <c r="P82" t="str">
        <f>"Locks                         "</f>
        <v xml:space="preserve">Locks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25.52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76.06</v>
      </c>
      <c r="BM82">
        <v>11.41</v>
      </c>
      <c r="BN82">
        <v>87.47</v>
      </c>
      <c r="BO82">
        <v>87.47</v>
      </c>
      <c r="BP82" t="s">
        <v>321</v>
      </c>
      <c r="BQ82" t="s">
        <v>322</v>
      </c>
      <c r="BR82" t="s">
        <v>178</v>
      </c>
      <c r="BS82" s="3">
        <v>46002</v>
      </c>
      <c r="BT82" s="4">
        <v>0.52083333333333337</v>
      </c>
      <c r="BU82" t="s">
        <v>323</v>
      </c>
      <c r="BV82" t="s">
        <v>85</v>
      </c>
      <c r="BY82">
        <v>1200</v>
      </c>
      <c r="BZ82" t="s">
        <v>181</v>
      </c>
      <c r="CC82" t="s">
        <v>92</v>
      </c>
      <c r="CD82">
        <v>3201</v>
      </c>
      <c r="CE82" t="s">
        <v>90</v>
      </c>
      <c r="CI82">
        <v>1</v>
      </c>
      <c r="CJ82">
        <v>2</v>
      </c>
      <c r="CK82">
        <v>21</v>
      </c>
      <c r="CL82" t="s">
        <v>85</v>
      </c>
    </row>
    <row r="83" spans="1:90" x14ac:dyDescent="0.3">
      <c r="A83" t="s">
        <v>72</v>
      </c>
      <c r="B83" t="s">
        <v>73</v>
      </c>
      <c r="C83" t="s">
        <v>74</v>
      </c>
      <c r="E83" t="str">
        <f>"080011702351"</f>
        <v>080011702351</v>
      </c>
      <c r="F83" s="3">
        <v>46000</v>
      </c>
      <c r="G83">
        <v>202609</v>
      </c>
      <c r="H83" t="s">
        <v>79</v>
      </c>
      <c r="I83" t="s">
        <v>80</v>
      </c>
      <c r="J83" t="s">
        <v>172</v>
      </c>
      <c r="K83" t="s">
        <v>78</v>
      </c>
      <c r="L83" t="s">
        <v>97</v>
      </c>
      <c r="M83" t="s">
        <v>98</v>
      </c>
      <c r="N83" t="s">
        <v>93</v>
      </c>
      <c r="O83" t="s">
        <v>121</v>
      </c>
      <c r="P83" t="str">
        <f>"Locks                         "</f>
        <v xml:space="preserve">Locks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49.45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0.2</v>
      </c>
      <c r="BK83">
        <v>1</v>
      </c>
      <c r="BL83">
        <v>147.38</v>
      </c>
      <c r="BM83">
        <v>22.11</v>
      </c>
      <c r="BN83">
        <v>169.49</v>
      </c>
      <c r="BO83">
        <v>169.49</v>
      </c>
      <c r="BP83" t="s">
        <v>324</v>
      </c>
      <c r="BQ83" t="s">
        <v>325</v>
      </c>
      <c r="BR83" t="s">
        <v>178</v>
      </c>
      <c r="BS83" t="s">
        <v>261</v>
      </c>
      <c r="BY83">
        <v>1200</v>
      </c>
      <c r="BZ83" t="s">
        <v>181</v>
      </c>
      <c r="CC83" t="s">
        <v>98</v>
      </c>
      <c r="CD83">
        <v>3900</v>
      </c>
      <c r="CE83" t="s">
        <v>90</v>
      </c>
      <c r="CI83">
        <v>1</v>
      </c>
      <c r="CJ83" t="s">
        <v>261</v>
      </c>
      <c r="CK83">
        <v>23</v>
      </c>
      <c r="CL83" t="s">
        <v>85</v>
      </c>
    </row>
    <row r="84" spans="1:90" x14ac:dyDescent="0.3">
      <c r="A84" t="s">
        <v>72</v>
      </c>
      <c r="B84" t="s">
        <v>73</v>
      </c>
      <c r="C84" t="s">
        <v>74</v>
      </c>
      <c r="E84" t="str">
        <f>"080011702360"</f>
        <v>080011702360</v>
      </c>
      <c r="F84" s="3">
        <v>46000</v>
      </c>
      <c r="G84">
        <v>202609</v>
      </c>
      <c r="H84" t="s">
        <v>79</v>
      </c>
      <c r="I84" t="s">
        <v>80</v>
      </c>
      <c r="J84" t="s">
        <v>172</v>
      </c>
      <c r="K84" t="s">
        <v>78</v>
      </c>
      <c r="L84" t="s">
        <v>326</v>
      </c>
      <c r="M84" t="s">
        <v>327</v>
      </c>
      <c r="N84" t="s">
        <v>328</v>
      </c>
      <c r="O84" t="s">
        <v>121</v>
      </c>
      <c r="P84" t="str">
        <f>"Locks                         "</f>
        <v xml:space="preserve">Locks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49.45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0.1</v>
      </c>
      <c r="BK84">
        <v>1</v>
      </c>
      <c r="BL84">
        <v>147.38</v>
      </c>
      <c r="BM84">
        <v>22.11</v>
      </c>
      <c r="BN84">
        <v>169.49</v>
      </c>
      <c r="BO84">
        <v>169.49</v>
      </c>
      <c r="BP84" t="s">
        <v>329</v>
      </c>
      <c r="BQ84" t="s">
        <v>330</v>
      </c>
      <c r="BR84" t="s">
        <v>178</v>
      </c>
      <c r="BS84" s="3">
        <v>46001</v>
      </c>
      <c r="BT84" s="4">
        <v>0.53055555555555556</v>
      </c>
      <c r="BU84" t="s">
        <v>331</v>
      </c>
      <c r="BV84" t="s">
        <v>96</v>
      </c>
      <c r="BY84">
        <v>600</v>
      </c>
      <c r="BZ84" t="s">
        <v>181</v>
      </c>
      <c r="CA84" t="s">
        <v>332</v>
      </c>
      <c r="CC84" t="s">
        <v>327</v>
      </c>
      <c r="CD84" s="5" t="s">
        <v>333</v>
      </c>
      <c r="CE84" t="s">
        <v>90</v>
      </c>
      <c r="CI84">
        <v>1</v>
      </c>
      <c r="CJ84">
        <v>1</v>
      </c>
      <c r="CK84">
        <v>23</v>
      </c>
      <c r="CL84" t="s">
        <v>85</v>
      </c>
    </row>
    <row r="85" spans="1:90" x14ac:dyDescent="0.3">
      <c r="A85" t="s">
        <v>72</v>
      </c>
      <c r="B85" t="s">
        <v>73</v>
      </c>
      <c r="C85" t="s">
        <v>74</v>
      </c>
      <c r="E85" t="str">
        <f>"080011703040"</f>
        <v>080011703040</v>
      </c>
      <c r="F85" s="3">
        <v>46000</v>
      </c>
      <c r="G85">
        <v>202609</v>
      </c>
      <c r="H85" t="s">
        <v>79</v>
      </c>
      <c r="I85" t="s">
        <v>80</v>
      </c>
      <c r="J85" t="s">
        <v>172</v>
      </c>
      <c r="K85" t="s">
        <v>78</v>
      </c>
      <c r="L85" t="s">
        <v>173</v>
      </c>
      <c r="M85" t="s">
        <v>174</v>
      </c>
      <c r="N85" t="s">
        <v>175</v>
      </c>
      <c r="O85" t="s">
        <v>82</v>
      </c>
      <c r="P85" t="str">
        <f>"Locks                         "</f>
        <v xml:space="preserve">Locks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6.1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38.090000000000003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3</v>
      </c>
      <c r="BI85">
        <v>4.8</v>
      </c>
      <c r="BJ85">
        <v>7.8</v>
      </c>
      <c r="BK85">
        <v>8</v>
      </c>
      <c r="BL85">
        <v>119.61</v>
      </c>
      <c r="BM85">
        <v>17.940000000000001</v>
      </c>
      <c r="BN85">
        <v>137.55000000000001</v>
      </c>
      <c r="BO85">
        <v>137.55000000000001</v>
      </c>
      <c r="BP85" t="s">
        <v>334</v>
      </c>
      <c r="BQ85" t="s">
        <v>335</v>
      </c>
      <c r="BR85" t="s">
        <v>178</v>
      </c>
      <c r="BS85" s="3">
        <v>46001</v>
      </c>
      <c r="BT85" s="4">
        <v>0.50902777777777775</v>
      </c>
      <c r="BU85" t="s">
        <v>336</v>
      </c>
      <c r="BV85" t="s">
        <v>96</v>
      </c>
      <c r="BY85">
        <v>38887.58</v>
      </c>
      <c r="BZ85" t="s">
        <v>151</v>
      </c>
      <c r="CC85" t="s">
        <v>174</v>
      </c>
      <c r="CD85">
        <v>2196</v>
      </c>
      <c r="CE85" t="s">
        <v>90</v>
      </c>
      <c r="CF85" s="3">
        <v>46002</v>
      </c>
      <c r="CI85">
        <v>1</v>
      </c>
      <c r="CJ85">
        <v>1</v>
      </c>
      <c r="CK85">
        <v>42</v>
      </c>
      <c r="CL85" t="s">
        <v>85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"009945237019"</f>
        <v>009945237019</v>
      </c>
      <c r="F86" s="3">
        <v>46000</v>
      </c>
      <c r="G86">
        <v>202609</v>
      </c>
      <c r="H86" t="s">
        <v>337</v>
      </c>
      <c r="I86" t="s">
        <v>338</v>
      </c>
      <c r="J86" t="s">
        <v>204</v>
      </c>
      <c r="K86" t="s">
        <v>78</v>
      </c>
      <c r="L86" t="s">
        <v>103</v>
      </c>
      <c r="M86" t="s">
        <v>104</v>
      </c>
      <c r="N86" t="s">
        <v>93</v>
      </c>
      <c r="O86" t="s">
        <v>82</v>
      </c>
      <c r="P86" t="str">
        <f>"                              "</f>
        <v xml:space="preserve">  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6.1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179.93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7</v>
      </c>
      <c r="BI86">
        <v>52</v>
      </c>
      <c r="BJ86">
        <v>78.8</v>
      </c>
      <c r="BK86">
        <v>79</v>
      </c>
      <c r="BL86">
        <v>542.33000000000004</v>
      </c>
      <c r="BM86">
        <v>81.349999999999994</v>
      </c>
      <c r="BN86">
        <v>623.67999999999995</v>
      </c>
      <c r="BO86">
        <v>623.67999999999995</v>
      </c>
      <c r="BQ86" t="s">
        <v>339</v>
      </c>
      <c r="BR86" t="s">
        <v>340</v>
      </c>
      <c r="BS86" s="3">
        <v>46001</v>
      </c>
      <c r="BT86" s="4">
        <v>0.46875</v>
      </c>
      <c r="BU86" t="s">
        <v>263</v>
      </c>
      <c r="BV86" t="s">
        <v>96</v>
      </c>
      <c r="BY86">
        <v>120600</v>
      </c>
      <c r="BZ86" t="s">
        <v>151</v>
      </c>
      <c r="CC86" t="s">
        <v>104</v>
      </c>
      <c r="CD86">
        <v>2146</v>
      </c>
      <c r="CE86" t="s">
        <v>341</v>
      </c>
      <c r="CF86" s="3">
        <v>46002</v>
      </c>
      <c r="CI86">
        <v>1</v>
      </c>
      <c r="CJ86">
        <v>1</v>
      </c>
      <c r="CK86">
        <v>41</v>
      </c>
      <c r="CL86" t="s">
        <v>85</v>
      </c>
    </row>
    <row r="87" spans="1:90" x14ac:dyDescent="0.3">
      <c r="A87" t="s">
        <v>72</v>
      </c>
      <c r="B87" t="s">
        <v>73</v>
      </c>
      <c r="C87" t="s">
        <v>74</v>
      </c>
      <c r="E87" t="str">
        <f>"080011703668"</f>
        <v>080011703668</v>
      </c>
      <c r="F87" s="3">
        <v>46000</v>
      </c>
      <c r="G87">
        <v>202609</v>
      </c>
      <c r="H87" t="s">
        <v>79</v>
      </c>
      <c r="I87" t="s">
        <v>80</v>
      </c>
      <c r="J87" t="s">
        <v>172</v>
      </c>
      <c r="K87" t="s">
        <v>78</v>
      </c>
      <c r="L87" t="s">
        <v>113</v>
      </c>
      <c r="M87" t="s">
        <v>114</v>
      </c>
      <c r="N87" t="s">
        <v>189</v>
      </c>
      <c r="O87" t="s">
        <v>121</v>
      </c>
      <c r="P87" t="str">
        <f>"Locks                         "</f>
        <v xml:space="preserve">Locks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25.52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</v>
      </c>
      <c r="BJ87">
        <v>1.2</v>
      </c>
      <c r="BK87">
        <v>1.5</v>
      </c>
      <c r="BL87">
        <v>76.06</v>
      </c>
      <c r="BM87">
        <v>11.41</v>
      </c>
      <c r="BN87">
        <v>87.47</v>
      </c>
      <c r="BO87">
        <v>87.47</v>
      </c>
      <c r="BP87" t="s">
        <v>342</v>
      </c>
      <c r="BQ87" t="s">
        <v>190</v>
      </c>
      <c r="BR87" t="s">
        <v>178</v>
      </c>
      <c r="BS87" s="3">
        <v>46001</v>
      </c>
      <c r="BT87" s="4">
        <v>0.40138888888888891</v>
      </c>
      <c r="BU87" t="s">
        <v>285</v>
      </c>
      <c r="BV87" t="s">
        <v>96</v>
      </c>
      <c r="BY87">
        <v>6000</v>
      </c>
      <c r="BZ87" t="s">
        <v>181</v>
      </c>
      <c r="CA87" t="s">
        <v>241</v>
      </c>
      <c r="CC87" t="s">
        <v>114</v>
      </c>
      <c r="CD87" s="5" t="s">
        <v>191</v>
      </c>
      <c r="CE87" t="s">
        <v>90</v>
      </c>
      <c r="CF87" s="3">
        <v>46001</v>
      </c>
      <c r="CI87">
        <v>1</v>
      </c>
      <c r="CJ87">
        <v>1</v>
      </c>
      <c r="CK87">
        <v>21</v>
      </c>
      <c r="CL87" t="s">
        <v>85</v>
      </c>
    </row>
    <row r="88" spans="1:90" x14ac:dyDescent="0.3">
      <c r="A88" t="s">
        <v>72</v>
      </c>
      <c r="B88" t="s">
        <v>73</v>
      </c>
      <c r="C88" t="s">
        <v>74</v>
      </c>
      <c r="E88" t="str">
        <f>"080011703678"</f>
        <v>080011703678</v>
      </c>
      <c r="F88" s="3">
        <v>46000</v>
      </c>
      <c r="G88">
        <v>202609</v>
      </c>
      <c r="H88" t="s">
        <v>79</v>
      </c>
      <c r="I88" t="s">
        <v>80</v>
      </c>
      <c r="J88" t="s">
        <v>172</v>
      </c>
      <c r="K88" t="s">
        <v>78</v>
      </c>
      <c r="L88" t="s">
        <v>75</v>
      </c>
      <c r="M88" t="s">
        <v>76</v>
      </c>
      <c r="N88" t="s">
        <v>187</v>
      </c>
      <c r="O88" t="s">
        <v>121</v>
      </c>
      <c r="P88" t="str">
        <f>"Locks                         "</f>
        <v xml:space="preserve">Locks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25.52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</v>
      </c>
      <c r="BJ88">
        <v>1</v>
      </c>
      <c r="BK88">
        <v>1</v>
      </c>
      <c r="BL88">
        <v>76.06</v>
      </c>
      <c r="BM88">
        <v>11.41</v>
      </c>
      <c r="BN88">
        <v>87.47</v>
      </c>
      <c r="BO88">
        <v>87.47</v>
      </c>
      <c r="BP88" t="s">
        <v>343</v>
      </c>
      <c r="BQ88" t="s">
        <v>188</v>
      </c>
      <c r="BR88" t="s">
        <v>178</v>
      </c>
      <c r="BS88" s="3">
        <v>46001</v>
      </c>
      <c r="BT88" s="4">
        <v>0.37847222222222221</v>
      </c>
      <c r="BU88" t="s">
        <v>224</v>
      </c>
      <c r="BV88" t="s">
        <v>96</v>
      </c>
      <c r="BY88">
        <v>4800</v>
      </c>
      <c r="BZ88" t="s">
        <v>181</v>
      </c>
      <c r="CA88" t="s">
        <v>157</v>
      </c>
      <c r="CC88" t="s">
        <v>76</v>
      </c>
      <c r="CD88">
        <v>4001</v>
      </c>
      <c r="CE88" t="s">
        <v>90</v>
      </c>
      <c r="CF88" s="3">
        <v>46001</v>
      </c>
      <c r="CI88">
        <v>1</v>
      </c>
      <c r="CJ88">
        <v>1</v>
      </c>
      <c r="CK88">
        <v>21</v>
      </c>
      <c r="CL88" t="s">
        <v>85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"009943129410"</f>
        <v>009943129410</v>
      </c>
      <c r="F89" s="3">
        <v>46000</v>
      </c>
      <c r="G89">
        <v>202609</v>
      </c>
      <c r="H89" t="s">
        <v>132</v>
      </c>
      <c r="I89" t="s">
        <v>133</v>
      </c>
      <c r="J89" t="s">
        <v>93</v>
      </c>
      <c r="K89" t="s">
        <v>78</v>
      </c>
      <c r="L89" t="s">
        <v>344</v>
      </c>
      <c r="M89" t="s">
        <v>345</v>
      </c>
      <c r="N89" t="s">
        <v>93</v>
      </c>
      <c r="O89" t="s">
        <v>82</v>
      </c>
      <c r="P89" t="str">
        <f>"                              "</f>
        <v xml:space="preserve">  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6.1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183.38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25</v>
      </c>
      <c r="BJ89">
        <v>46.9</v>
      </c>
      <c r="BK89">
        <v>47</v>
      </c>
      <c r="BL89">
        <v>552.61</v>
      </c>
      <c r="BM89">
        <v>82.89</v>
      </c>
      <c r="BN89">
        <v>635.5</v>
      </c>
      <c r="BO89">
        <v>635.5</v>
      </c>
      <c r="BQ89" t="s">
        <v>346</v>
      </c>
      <c r="BR89" t="s">
        <v>206</v>
      </c>
      <c r="BS89" s="3">
        <v>46001</v>
      </c>
      <c r="BT89" s="4">
        <v>0.49027777777777776</v>
      </c>
      <c r="BU89" t="s">
        <v>347</v>
      </c>
      <c r="BV89" t="s">
        <v>96</v>
      </c>
      <c r="BY89">
        <v>234465</v>
      </c>
      <c r="BZ89" t="s">
        <v>348</v>
      </c>
      <c r="CC89" t="s">
        <v>345</v>
      </c>
      <c r="CD89">
        <v>2570</v>
      </c>
      <c r="CE89" t="s">
        <v>90</v>
      </c>
      <c r="CF89" s="3">
        <v>46002</v>
      </c>
      <c r="CI89">
        <v>1</v>
      </c>
      <c r="CJ89">
        <v>1</v>
      </c>
      <c r="CK89">
        <v>43</v>
      </c>
      <c r="CL89" t="s">
        <v>85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"009944820873"</f>
        <v>009944820873</v>
      </c>
      <c r="F90" s="3">
        <v>46000</v>
      </c>
      <c r="G90">
        <v>202609</v>
      </c>
      <c r="H90" t="s">
        <v>113</v>
      </c>
      <c r="I90" t="s">
        <v>114</v>
      </c>
      <c r="J90" t="s">
        <v>93</v>
      </c>
      <c r="K90" t="s">
        <v>78</v>
      </c>
      <c r="L90" t="s">
        <v>79</v>
      </c>
      <c r="M90" t="s">
        <v>80</v>
      </c>
      <c r="N90" t="s">
        <v>93</v>
      </c>
      <c r="O90" t="s">
        <v>82</v>
      </c>
      <c r="P90" t="str">
        <f>"                              "</f>
        <v xml:space="preserve">  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6.1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49.36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</v>
      </c>
      <c r="BJ90">
        <v>0.2</v>
      </c>
      <c r="BK90">
        <v>1</v>
      </c>
      <c r="BL90">
        <v>153.19999999999999</v>
      </c>
      <c r="BM90">
        <v>22.98</v>
      </c>
      <c r="BN90">
        <v>176.18</v>
      </c>
      <c r="BO90">
        <v>176.18</v>
      </c>
      <c r="BQ90" t="s">
        <v>200</v>
      </c>
      <c r="BR90" t="s">
        <v>116</v>
      </c>
      <c r="BS90" s="3">
        <v>46001</v>
      </c>
      <c r="BT90" s="4">
        <v>0.51388888888888884</v>
      </c>
      <c r="BU90" t="s">
        <v>84</v>
      </c>
      <c r="BV90" t="s">
        <v>96</v>
      </c>
      <c r="BY90">
        <v>1200</v>
      </c>
      <c r="BZ90" t="s">
        <v>151</v>
      </c>
      <c r="CA90" t="s">
        <v>310</v>
      </c>
      <c r="CC90" t="s">
        <v>80</v>
      </c>
      <c r="CD90">
        <v>1724</v>
      </c>
      <c r="CE90" t="s">
        <v>90</v>
      </c>
      <c r="CF90" s="3">
        <v>46002</v>
      </c>
      <c r="CI90">
        <v>1</v>
      </c>
      <c r="CJ90">
        <v>1</v>
      </c>
      <c r="CK90">
        <v>41</v>
      </c>
      <c r="CL90" t="s">
        <v>85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"009944820875"</f>
        <v>009944820875</v>
      </c>
      <c r="F91" s="3">
        <v>46000</v>
      </c>
      <c r="G91">
        <v>202609</v>
      </c>
      <c r="H91" t="s">
        <v>113</v>
      </c>
      <c r="I91" t="s">
        <v>114</v>
      </c>
      <c r="J91" t="s">
        <v>93</v>
      </c>
      <c r="K91" t="s">
        <v>78</v>
      </c>
      <c r="L91" t="s">
        <v>173</v>
      </c>
      <c r="M91" t="s">
        <v>174</v>
      </c>
      <c r="N91" t="s">
        <v>93</v>
      </c>
      <c r="O91" t="s">
        <v>82</v>
      </c>
      <c r="P91" t="str">
        <f>"                              "</f>
        <v xml:space="preserve">  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6.1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163.61000000000001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4</v>
      </c>
      <c r="BI91">
        <v>71</v>
      </c>
      <c r="BJ91">
        <v>62.7</v>
      </c>
      <c r="BK91">
        <v>71</v>
      </c>
      <c r="BL91">
        <v>493.69</v>
      </c>
      <c r="BM91">
        <v>74.05</v>
      </c>
      <c r="BN91">
        <v>567.74</v>
      </c>
      <c r="BO91">
        <v>567.74</v>
      </c>
      <c r="BQ91" t="s">
        <v>260</v>
      </c>
      <c r="BR91" t="s">
        <v>232</v>
      </c>
      <c r="BS91" s="3">
        <v>46001</v>
      </c>
      <c r="BT91" s="4">
        <v>0.46875</v>
      </c>
      <c r="BU91" t="s">
        <v>263</v>
      </c>
      <c r="BV91" t="s">
        <v>96</v>
      </c>
      <c r="BY91">
        <v>259320</v>
      </c>
      <c r="BZ91" t="s">
        <v>151</v>
      </c>
      <c r="CC91" t="s">
        <v>174</v>
      </c>
      <c r="CD91">
        <v>2145</v>
      </c>
      <c r="CE91" t="s">
        <v>90</v>
      </c>
      <c r="CF91" s="3">
        <v>46002</v>
      </c>
      <c r="CI91">
        <v>1</v>
      </c>
      <c r="CJ91">
        <v>1</v>
      </c>
      <c r="CK91">
        <v>41</v>
      </c>
      <c r="CL91" t="s">
        <v>85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"009944820872"</f>
        <v>009944820872</v>
      </c>
      <c r="F92" s="3">
        <v>46000</v>
      </c>
      <c r="G92">
        <v>202609</v>
      </c>
      <c r="H92" t="s">
        <v>113</v>
      </c>
      <c r="I92" t="s">
        <v>114</v>
      </c>
      <c r="J92" t="s">
        <v>93</v>
      </c>
      <c r="K92" t="s">
        <v>78</v>
      </c>
      <c r="L92" t="s">
        <v>236</v>
      </c>
      <c r="M92" t="s">
        <v>237</v>
      </c>
      <c r="N92" t="s">
        <v>231</v>
      </c>
      <c r="O92" t="s">
        <v>82</v>
      </c>
      <c r="P92" t="str">
        <f>"                              "</f>
        <v xml:space="preserve">   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6.1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105.78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3</v>
      </c>
      <c r="BI92">
        <v>51</v>
      </c>
      <c r="BJ92">
        <v>16.2</v>
      </c>
      <c r="BK92">
        <v>51</v>
      </c>
      <c r="BL92">
        <v>321.33999999999997</v>
      </c>
      <c r="BM92">
        <v>48.2</v>
      </c>
      <c r="BN92">
        <v>369.54</v>
      </c>
      <c r="BO92">
        <v>369.54</v>
      </c>
      <c r="BQ92" t="s">
        <v>238</v>
      </c>
      <c r="BR92" t="s">
        <v>232</v>
      </c>
      <c r="BS92" s="3">
        <v>46002</v>
      </c>
      <c r="BT92" s="4">
        <v>0.5229166666666667</v>
      </c>
      <c r="BU92" t="s">
        <v>349</v>
      </c>
      <c r="BV92" t="s">
        <v>96</v>
      </c>
      <c r="BY92">
        <v>27000</v>
      </c>
      <c r="BZ92" t="s">
        <v>348</v>
      </c>
      <c r="CA92" t="s">
        <v>241</v>
      </c>
      <c r="CC92" t="s">
        <v>237</v>
      </c>
      <c r="CD92">
        <v>1150</v>
      </c>
      <c r="CE92" t="s">
        <v>90</v>
      </c>
      <c r="CF92" s="3">
        <v>46002</v>
      </c>
      <c r="CI92">
        <v>2</v>
      </c>
      <c r="CJ92">
        <v>2</v>
      </c>
      <c r="CK92">
        <v>44</v>
      </c>
      <c r="CL92" t="s">
        <v>85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"009945170685"</f>
        <v>009945170685</v>
      </c>
      <c r="F93" s="3">
        <v>46000</v>
      </c>
      <c r="G93">
        <v>202609</v>
      </c>
      <c r="H93" t="s">
        <v>75</v>
      </c>
      <c r="I93" t="s">
        <v>76</v>
      </c>
      <c r="J93" t="s">
        <v>77</v>
      </c>
      <c r="K93" t="s">
        <v>78</v>
      </c>
      <c r="L93" t="s">
        <v>79</v>
      </c>
      <c r="M93" t="s">
        <v>80</v>
      </c>
      <c r="N93" t="s">
        <v>81</v>
      </c>
      <c r="O93" t="s">
        <v>82</v>
      </c>
      <c r="P93" t="str">
        <f>"                              "</f>
        <v xml:space="preserve">     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6.1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49.36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1.1000000000000001</v>
      </c>
      <c r="BJ93">
        <v>2.4</v>
      </c>
      <c r="BK93">
        <v>3</v>
      </c>
      <c r="BL93">
        <v>153.19999999999999</v>
      </c>
      <c r="BM93">
        <v>22.98</v>
      </c>
      <c r="BN93">
        <v>176.18</v>
      </c>
      <c r="BO93">
        <v>176.18</v>
      </c>
      <c r="BQ93" t="s">
        <v>83</v>
      </c>
      <c r="BS93" s="3">
        <v>46001</v>
      </c>
      <c r="BT93" s="4">
        <v>0.7006944444444444</v>
      </c>
      <c r="BU93" t="s">
        <v>272</v>
      </c>
      <c r="BV93" t="s">
        <v>96</v>
      </c>
      <c r="BY93">
        <v>12000</v>
      </c>
      <c r="BZ93" t="s">
        <v>151</v>
      </c>
      <c r="CA93" t="s">
        <v>273</v>
      </c>
      <c r="CC93" t="s">
        <v>80</v>
      </c>
      <c r="CD93">
        <v>1725</v>
      </c>
      <c r="CE93" t="s">
        <v>90</v>
      </c>
      <c r="CF93" s="3">
        <v>46002</v>
      </c>
      <c r="CI93">
        <v>1</v>
      </c>
      <c r="CJ93">
        <v>1</v>
      </c>
      <c r="CK93">
        <v>41</v>
      </c>
      <c r="CL93" t="s">
        <v>85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"009945204842"</f>
        <v>009945204842</v>
      </c>
      <c r="F94" s="3">
        <v>46000</v>
      </c>
      <c r="G94">
        <v>202609</v>
      </c>
      <c r="H94" t="s">
        <v>103</v>
      </c>
      <c r="I94" t="s">
        <v>104</v>
      </c>
      <c r="J94" t="s">
        <v>93</v>
      </c>
      <c r="K94" t="s">
        <v>78</v>
      </c>
      <c r="L94" t="s">
        <v>105</v>
      </c>
      <c r="M94" t="s">
        <v>106</v>
      </c>
      <c r="N94" t="s">
        <v>107</v>
      </c>
      <c r="O94" t="s">
        <v>82</v>
      </c>
      <c r="P94" t="str">
        <f>"STORES                        "</f>
        <v xml:space="preserve">STORES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6.1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163.61000000000001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38</v>
      </c>
      <c r="BJ94">
        <v>70.2</v>
      </c>
      <c r="BK94">
        <v>71</v>
      </c>
      <c r="BL94">
        <v>493.69</v>
      </c>
      <c r="BM94">
        <v>74.05</v>
      </c>
      <c r="BN94">
        <v>567.74</v>
      </c>
      <c r="BO94">
        <v>567.74</v>
      </c>
      <c r="BQ94" t="s">
        <v>108</v>
      </c>
      <c r="BR94" t="s">
        <v>109</v>
      </c>
      <c r="BS94" s="3">
        <v>46002</v>
      </c>
      <c r="BT94" s="4">
        <v>0.45624999999999999</v>
      </c>
      <c r="BU94" t="s">
        <v>350</v>
      </c>
      <c r="BV94" t="s">
        <v>96</v>
      </c>
      <c r="BY94">
        <v>351000</v>
      </c>
      <c r="BZ94" t="s">
        <v>151</v>
      </c>
      <c r="CA94" t="s">
        <v>351</v>
      </c>
      <c r="CC94" t="s">
        <v>106</v>
      </c>
      <c r="CD94">
        <v>7570</v>
      </c>
      <c r="CE94" t="s">
        <v>90</v>
      </c>
      <c r="CI94">
        <v>3</v>
      </c>
      <c r="CJ94">
        <v>2</v>
      </c>
      <c r="CK94">
        <v>41</v>
      </c>
      <c r="CL94" t="s">
        <v>85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"009945204845"</f>
        <v>009945204845</v>
      </c>
      <c r="F95" s="3">
        <v>46000</v>
      </c>
      <c r="G95">
        <v>202609</v>
      </c>
      <c r="H95" t="s">
        <v>103</v>
      </c>
      <c r="I95" t="s">
        <v>104</v>
      </c>
      <c r="J95" t="s">
        <v>93</v>
      </c>
      <c r="K95" t="s">
        <v>78</v>
      </c>
      <c r="L95" t="s">
        <v>105</v>
      </c>
      <c r="M95" t="s">
        <v>106</v>
      </c>
      <c r="N95" t="s">
        <v>107</v>
      </c>
      <c r="O95" t="s">
        <v>82</v>
      </c>
      <c r="P95" t="str">
        <f>"STORES                        "</f>
        <v xml:space="preserve">STORES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6.1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53.44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4.7</v>
      </c>
      <c r="BJ95">
        <v>16.100000000000001</v>
      </c>
      <c r="BK95">
        <v>17</v>
      </c>
      <c r="BL95">
        <v>165.36</v>
      </c>
      <c r="BM95">
        <v>24.8</v>
      </c>
      <c r="BN95">
        <v>190.16</v>
      </c>
      <c r="BO95">
        <v>190.16</v>
      </c>
      <c r="BP95" t="s">
        <v>352</v>
      </c>
      <c r="BQ95" t="s">
        <v>108</v>
      </c>
      <c r="BR95" t="s">
        <v>109</v>
      </c>
      <c r="BS95" t="s">
        <v>261</v>
      </c>
      <c r="BY95">
        <v>80731.199999999997</v>
      </c>
      <c r="BZ95" t="s">
        <v>151</v>
      </c>
      <c r="CC95" t="s">
        <v>106</v>
      </c>
      <c r="CD95">
        <v>7570</v>
      </c>
      <c r="CE95" t="s">
        <v>90</v>
      </c>
      <c r="CI95">
        <v>3</v>
      </c>
      <c r="CJ95" t="s">
        <v>261</v>
      </c>
      <c r="CK95">
        <v>41</v>
      </c>
      <c r="CL95" t="s">
        <v>85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"009945218372"</f>
        <v>009945218372</v>
      </c>
      <c r="F96" s="3">
        <v>46000</v>
      </c>
      <c r="G96">
        <v>202609</v>
      </c>
      <c r="H96" t="s">
        <v>103</v>
      </c>
      <c r="I96" t="s">
        <v>104</v>
      </c>
      <c r="J96" t="s">
        <v>93</v>
      </c>
      <c r="K96" t="s">
        <v>78</v>
      </c>
      <c r="L96" t="s">
        <v>353</v>
      </c>
      <c r="M96" t="s">
        <v>354</v>
      </c>
      <c r="N96" t="s">
        <v>355</v>
      </c>
      <c r="O96" t="s">
        <v>82</v>
      </c>
      <c r="P96" t="str">
        <f>"SMALL SPARES                  "</f>
        <v xml:space="preserve">SMALL SPARES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6.1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76.72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17.41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4.0999999999999996</v>
      </c>
      <c r="BJ96">
        <v>16.600000000000001</v>
      </c>
      <c r="BK96">
        <v>17</v>
      </c>
      <c r="BL96">
        <v>252.16</v>
      </c>
      <c r="BM96">
        <v>37.82</v>
      </c>
      <c r="BN96">
        <v>289.98</v>
      </c>
      <c r="BO96">
        <v>289.98</v>
      </c>
      <c r="BQ96" t="s">
        <v>356</v>
      </c>
      <c r="BR96" t="s">
        <v>130</v>
      </c>
      <c r="BS96" t="s">
        <v>261</v>
      </c>
      <c r="BY96">
        <v>82882.559999999998</v>
      </c>
      <c r="BZ96" t="s">
        <v>304</v>
      </c>
      <c r="CC96" t="s">
        <v>354</v>
      </c>
      <c r="CD96">
        <v>8460</v>
      </c>
      <c r="CE96" t="s">
        <v>90</v>
      </c>
      <c r="CI96">
        <v>1</v>
      </c>
      <c r="CJ96" t="s">
        <v>261</v>
      </c>
      <c r="CK96">
        <v>43</v>
      </c>
      <c r="CL96" t="s">
        <v>85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"009945172345"</f>
        <v>009945172345</v>
      </c>
      <c r="F97" s="3">
        <v>46000</v>
      </c>
      <c r="G97">
        <v>202609</v>
      </c>
      <c r="H97" t="s">
        <v>103</v>
      </c>
      <c r="I97" t="s">
        <v>104</v>
      </c>
      <c r="J97" t="s">
        <v>93</v>
      </c>
      <c r="K97" t="s">
        <v>78</v>
      </c>
      <c r="L97" t="s">
        <v>113</v>
      </c>
      <c r="M97" t="s">
        <v>114</v>
      </c>
      <c r="N97" t="s">
        <v>115</v>
      </c>
      <c r="O97" t="s">
        <v>121</v>
      </c>
      <c r="P97" t="str">
        <f>"STORES                        "</f>
        <v xml:space="preserve">STORES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25.52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0.2</v>
      </c>
      <c r="BK97">
        <v>1</v>
      </c>
      <c r="BL97">
        <v>76.06</v>
      </c>
      <c r="BM97">
        <v>11.41</v>
      </c>
      <c r="BN97">
        <v>87.47</v>
      </c>
      <c r="BO97">
        <v>87.47</v>
      </c>
      <c r="BQ97" t="s">
        <v>357</v>
      </c>
      <c r="BR97" t="s">
        <v>109</v>
      </c>
      <c r="BS97" s="3">
        <v>46001</v>
      </c>
      <c r="BT97" s="4">
        <v>0.40138888888888891</v>
      </c>
      <c r="BU97" t="s">
        <v>285</v>
      </c>
      <c r="BV97" t="s">
        <v>96</v>
      </c>
      <c r="BY97">
        <v>1200</v>
      </c>
      <c r="BZ97" t="s">
        <v>181</v>
      </c>
      <c r="CA97" t="s">
        <v>241</v>
      </c>
      <c r="CC97" t="s">
        <v>114</v>
      </c>
      <c r="CD97" s="5" t="s">
        <v>118</v>
      </c>
      <c r="CE97" t="s">
        <v>90</v>
      </c>
      <c r="CF97" s="3">
        <v>46002</v>
      </c>
      <c r="CI97">
        <v>1</v>
      </c>
      <c r="CJ97">
        <v>1</v>
      </c>
      <c r="CK97">
        <v>21</v>
      </c>
      <c r="CL97" t="s">
        <v>85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"009945204846"</f>
        <v>009945204846</v>
      </c>
      <c r="F98" s="3">
        <v>46000</v>
      </c>
      <c r="G98">
        <v>202609</v>
      </c>
      <c r="H98" t="s">
        <v>103</v>
      </c>
      <c r="I98" t="s">
        <v>104</v>
      </c>
      <c r="J98" t="s">
        <v>93</v>
      </c>
      <c r="K98" t="s">
        <v>78</v>
      </c>
      <c r="L98" t="s">
        <v>105</v>
      </c>
      <c r="M98" t="s">
        <v>106</v>
      </c>
      <c r="N98" t="s">
        <v>107</v>
      </c>
      <c r="O98" t="s">
        <v>82</v>
      </c>
      <c r="P98" t="str">
        <f>"NA                            "</f>
        <v xml:space="preserve">NA 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6.1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49.36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1.5</v>
      </c>
      <c r="BJ98">
        <v>6.1</v>
      </c>
      <c r="BK98">
        <v>7</v>
      </c>
      <c r="BL98">
        <v>153.19999999999999</v>
      </c>
      <c r="BM98">
        <v>22.98</v>
      </c>
      <c r="BN98">
        <v>176.18</v>
      </c>
      <c r="BO98">
        <v>176.18</v>
      </c>
      <c r="BQ98" t="s">
        <v>108</v>
      </c>
      <c r="BR98" t="s">
        <v>109</v>
      </c>
      <c r="BS98" t="s">
        <v>261</v>
      </c>
      <c r="BY98">
        <v>30429</v>
      </c>
      <c r="BZ98" t="s">
        <v>151</v>
      </c>
      <c r="CC98" t="s">
        <v>106</v>
      </c>
      <c r="CD98">
        <v>7570</v>
      </c>
      <c r="CE98" t="s">
        <v>90</v>
      </c>
      <c r="CI98">
        <v>3</v>
      </c>
      <c r="CJ98" t="s">
        <v>261</v>
      </c>
      <c r="CK98">
        <v>41</v>
      </c>
      <c r="CL98" t="s">
        <v>85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"009945218373"</f>
        <v>009945218373</v>
      </c>
      <c r="F99" s="3">
        <v>46000</v>
      </c>
      <c r="G99">
        <v>202609</v>
      </c>
      <c r="H99" t="s">
        <v>103</v>
      </c>
      <c r="I99" t="s">
        <v>104</v>
      </c>
      <c r="J99" t="s">
        <v>93</v>
      </c>
      <c r="K99" t="s">
        <v>78</v>
      </c>
      <c r="L99" t="s">
        <v>277</v>
      </c>
      <c r="M99" t="s">
        <v>278</v>
      </c>
      <c r="N99" t="s">
        <v>93</v>
      </c>
      <c r="O99" t="s">
        <v>82</v>
      </c>
      <c r="P99" t="str">
        <f>"STORES                        "</f>
        <v xml:space="preserve">STORES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6.1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105.17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2</v>
      </c>
      <c r="BI99">
        <v>24.4</v>
      </c>
      <c r="BJ99">
        <v>23.9</v>
      </c>
      <c r="BK99">
        <v>25</v>
      </c>
      <c r="BL99">
        <v>319.52</v>
      </c>
      <c r="BM99">
        <v>47.93</v>
      </c>
      <c r="BN99">
        <v>367.45</v>
      </c>
      <c r="BO99">
        <v>367.45</v>
      </c>
      <c r="BQ99" t="s">
        <v>280</v>
      </c>
      <c r="BR99" t="s">
        <v>213</v>
      </c>
      <c r="BS99" t="s">
        <v>261</v>
      </c>
      <c r="BY99">
        <v>119448</v>
      </c>
      <c r="BZ99" t="s">
        <v>151</v>
      </c>
      <c r="CC99" t="s">
        <v>278</v>
      </c>
      <c r="CD99">
        <v>8446</v>
      </c>
      <c r="CE99" t="s">
        <v>90</v>
      </c>
      <c r="CI99">
        <v>1</v>
      </c>
      <c r="CJ99" t="s">
        <v>261</v>
      </c>
      <c r="CK99">
        <v>43</v>
      </c>
      <c r="CL99" t="s">
        <v>85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"009945204886"</f>
        <v>009945204886</v>
      </c>
      <c r="F100" s="3">
        <v>46000</v>
      </c>
      <c r="G100">
        <v>202609</v>
      </c>
      <c r="H100" t="s">
        <v>103</v>
      </c>
      <c r="I100" t="s">
        <v>104</v>
      </c>
      <c r="J100" t="s">
        <v>93</v>
      </c>
      <c r="K100" t="s">
        <v>78</v>
      </c>
      <c r="L100" t="s">
        <v>91</v>
      </c>
      <c r="M100" t="s">
        <v>92</v>
      </c>
      <c r="N100" t="s">
        <v>93</v>
      </c>
      <c r="O100" t="s">
        <v>82</v>
      </c>
      <c r="P100" t="str">
        <f>"STORES                        "</f>
        <v xml:space="preserve">STORES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6.1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120.77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2</v>
      </c>
      <c r="BI100">
        <v>36.9</v>
      </c>
      <c r="BJ100">
        <v>49.2</v>
      </c>
      <c r="BK100">
        <v>50</v>
      </c>
      <c r="BL100">
        <v>366.01</v>
      </c>
      <c r="BM100">
        <v>54.9</v>
      </c>
      <c r="BN100">
        <v>420.91</v>
      </c>
      <c r="BO100">
        <v>420.91</v>
      </c>
      <c r="BQ100" t="s">
        <v>358</v>
      </c>
      <c r="BR100" t="s">
        <v>109</v>
      </c>
      <c r="BS100" s="3">
        <v>46002</v>
      </c>
      <c r="BT100" s="4">
        <v>0.52083333333333337</v>
      </c>
      <c r="BU100" t="s">
        <v>323</v>
      </c>
      <c r="BV100" t="s">
        <v>96</v>
      </c>
      <c r="BY100">
        <v>245955.63</v>
      </c>
      <c r="BZ100" t="s">
        <v>151</v>
      </c>
      <c r="CC100" t="s">
        <v>92</v>
      </c>
      <c r="CD100">
        <v>3200</v>
      </c>
      <c r="CE100" t="s">
        <v>90</v>
      </c>
      <c r="CI100">
        <v>2</v>
      </c>
      <c r="CJ100">
        <v>2</v>
      </c>
      <c r="CK100">
        <v>41</v>
      </c>
      <c r="CL100" t="s">
        <v>85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"009944577441"</f>
        <v>009944577441</v>
      </c>
      <c r="F101" s="3">
        <v>46000</v>
      </c>
      <c r="G101">
        <v>202609</v>
      </c>
      <c r="H101" t="s">
        <v>103</v>
      </c>
      <c r="I101" t="s">
        <v>104</v>
      </c>
      <c r="J101" t="s">
        <v>93</v>
      </c>
      <c r="K101" t="s">
        <v>78</v>
      </c>
      <c r="L101" t="s">
        <v>132</v>
      </c>
      <c r="M101" t="s">
        <v>133</v>
      </c>
      <c r="N101" t="s">
        <v>134</v>
      </c>
      <c r="O101" t="s">
        <v>82</v>
      </c>
      <c r="P101" t="str">
        <f>"LOCKS                         "</f>
        <v xml:space="preserve">LOCKS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6.1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69.61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0.7</v>
      </c>
      <c r="BJ101">
        <v>1.8</v>
      </c>
      <c r="BK101">
        <v>2</v>
      </c>
      <c r="BL101">
        <v>213.56</v>
      </c>
      <c r="BM101">
        <v>32.03</v>
      </c>
      <c r="BN101">
        <v>245.59</v>
      </c>
      <c r="BO101">
        <v>245.59</v>
      </c>
      <c r="BQ101" t="s">
        <v>135</v>
      </c>
      <c r="BR101" t="s">
        <v>123</v>
      </c>
      <c r="BS101" s="3">
        <v>46001</v>
      </c>
      <c r="BT101" s="4">
        <v>0.53541666666666665</v>
      </c>
      <c r="BU101" t="s">
        <v>359</v>
      </c>
      <c r="BV101" t="s">
        <v>96</v>
      </c>
      <c r="BY101">
        <v>9130.94</v>
      </c>
      <c r="BZ101" t="s">
        <v>151</v>
      </c>
      <c r="CC101" t="s">
        <v>133</v>
      </c>
      <c r="CD101" s="5" t="s">
        <v>137</v>
      </c>
      <c r="CE101" t="s">
        <v>90</v>
      </c>
      <c r="CF101" s="3">
        <v>46002</v>
      </c>
      <c r="CI101">
        <v>1</v>
      </c>
      <c r="CJ101">
        <v>1</v>
      </c>
      <c r="CK101">
        <v>43</v>
      </c>
      <c r="CL101" t="s">
        <v>85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"009945199604"</f>
        <v>009945199604</v>
      </c>
      <c r="F102" s="3">
        <v>46000</v>
      </c>
      <c r="G102">
        <v>202609</v>
      </c>
      <c r="H102" t="s">
        <v>103</v>
      </c>
      <c r="I102" t="s">
        <v>104</v>
      </c>
      <c r="J102" t="s">
        <v>93</v>
      </c>
      <c r="K102" t="s">
        <v>78</v>
      </c>
      <c r="L102" t="s">
        <v>75</v>
      </c>
      <c r="M102" t="s">
        <v>76</v>
      </c>
      <c r="N102" t="s">
        <v>153</v>
      </c>
      <c r="O102" t="s">
        <v>121</v>
      </c>
      <c r="P102" t="str">
        <f>"LOCKS                         "</f>
        <v xml:space="preserve">LOCKS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25.52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0.2</v>
      </c>
      <c r="BK102">
        <v>1</v>
      </c>
      <c r="BL102">
        <v>76.06</v>
      </c>
      <c r="BM102">
        <v>11.41</v>
      </c>
      <c r="BN102">
        <v>87.47</v>
      </c>
      <c r="BO102">
        <v>87.47</v>
      </c>
      <c r="BQ102" t="s">
        <v>218</v>
      </c>
      <c r="BR102" t="s">
        <v>249</v>
      </c>
      <c r="BS102" s="3">
        <v>46002</v>
      </c>
      <c r="BT102" s="4">
        <v>0.39097222222222222</v>
      </c>
      <c r="BU102" t="s">
        <v>224</v>
      </c>
      <c r="BV102" t="s">
        <v>85</v>
      </c>
      <c r="BW102" t="s">
        <v>220</v>
      </c>
      <c r="BX102" t="s">
        <v>225</v>
      </c>
      <c r="BY102">
        <v>1200</v>
      </c>
      <c r="BZ102" t="s">
        <v>181</v>
      </c>
      <c r="CA102" t="s">
        <v>157</v>
      </c>
      <c r="CC102" t="s">
        <v>76</v>
      </c>
      <c r="CD102">
        <v>4017</v>
      </c>
      <c r="CE102" t="s">
        <v>90</v>
      </c>
      <c r="CF102" s="3">
        <v>46002</v>
      </c>
      <c r="CI102">
        <v>1</v>
      </c>
      <c r="CJ102">
        <v>2</v>
      </c>
      <c r="CK102">
        <v>21</v>
      </c>
      <c r="CL102" t="s">
        <v>85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"009941618768"</f>
        <v>009941618768</v>
      </c>
      <c r="F103" s="3">
        <v>45999</v>
      </c>
      <c r="G103">
        <v>202609</v>
      </c>
      <c r="H103" t="s">
        <v>103</v>
      </c>
      <c r="I103" t="s">
        <v>104</v>
      </c>
      <c r="J103" t="s">
        <v>93</v>
      </c>
      <c r="K103" t="s">
        <v>78</v>
      </c>
      <c r="L103" t="s">
        <v>264</v>
      </c>
      <c r="M103" t="s">
        <v>265</v>
      </c>
      <c r="N103" t="s">
        <v>360</v>
      </c>
      <c r="O103" t="s">
        <v>82</v>
      </c>
      <c r="P103" t="str">
        <f>"STORES                        "</f>
        <v xml:space="preserve">STORES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6.1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255.42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3</v>
      </c>
      <c r="BI103">
        <v>65.3</v>
      </c>
      <c r="BJ103">
        <v>116</v>
      </c>
      <c r="BK103">
        <v>116</v>
      </c>
      <c r="BL103">
        <v>767.3</v>
      </c>
      <c r="BM103">
        <v>115.1</v>
      </c>
      <c r="BN103">
        <v>882.4</v>
      </c>
      <c r="BO103">
        <v>882.4</v>
      </c>
      <c r="BQ103" t="s">
        <v>266</v>
      </c>
      <c r="BR103" t="s">
        <v>223</v>
      </c>
      <c r="BS103" s="3">
        <v>46001</v>
      </c>
      <c r="BT103" s="4">
        <v>0.52916666666666667</v>
      </c>
      <c r="BU103" t="s">
        <v>173</v>
      </c>
      <c r="BV103" t="s">
        <v>96</v>
      </c>
      <c r="BY103">
        <v>579917.22</v>
      </c>
      <c r="BZ103" t="s">
        <v>151</v>
      </c>
      <c r="CA103">
        <v>8005225731083</v>
      </c>
      <c r="CC103" t="s">
        <v>265</v>
      </c>
      <c r="CD103">
        <v>6530</v>
      </c>
      <c r="CE103" t="s">
        <v>90</v>
      </c>
      <c r="CF103" s="3">
        <v>46001</v>
      </c>
      <c r="CI103">
        <v>7</v>
      </c>
      <c r="CJ103">
        <v>2</v>
      </c>
      <c r="CK103">
        <v>41</v>
      </c>
      <c r="CL103" t="s">
        <v>85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"009945218370"</f>
        <v>009945218370</v>
      </c>
      <c r="F104" s="3">
        <v>46000</v>
      </c>
      <c r="G104">
        <v>202609</v>
      </c>
      <c r="H104" t="s">
        <v>103</v>
      </c>
      <c r="I104" t="s">
        <v>104</v>
      </c>
      <c r="J104" t="s">
        <v>93</v>
      </c>
      <c r="K104" t="s">
        <v>78</v>
      </c>
      <c r="L104" t="s">
        <v>250</v>
      </c>
      <c r="M104" t="s">
        <v>251</v>
      </c>
      <c r="N104" t="s">
        <v>93</v>
      </c>
      <c r="O104" t="s">
        <v>121</v>
      </c>
      <c r="P104" t="str">
        <f>"STORES                        "</f>
        <v xml:space="preserve">STORES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49.45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0.2</v>
      </c>
      <c r="BK104">
        <v>1</v>
      </c>
      <c r="BL104">
        <v>147.38</v>
      </c>
      <c r="BM104">
        <v>22.11</v>
      </c>
      <c r="BN104">
        <v>169.49</v>
      </c>
      <c r="BO104">
        <v>169.49</v>
      </c>
      <c r="BQ104" t="s">
        <v>252</v>
      </c>
      <c r="BR104" t="s">
        <v>109</v>
      </c>
      <c r="BS104" s="3">
        <v>46001</v>
      </c>
      <c r="BT104" s="4">
        <v>0.51041666666666663</v>
      </c>
      <c r="BU104" t="s">
        <v>361</v>
      </c>
      <c r="BV104" t="s">
        <v>85</v>
      </c>
      <c r="BY104">
        <v>1200</v>
      </c>
      <c r="BZ104" t="s">
        <v>181</v>
      </c>
      <c r="CC104" t="s">
        <v>251</v>
      </c>
      <c r="CD104">
        <v>1039</v>
      </c>
      <c r="CE104" t="s">
        <v>90</v>
      </c>
      <c r="CF104" s="3">
        <v>46001</v>
      </c>
      <c r="CI104">
        <v>1</v>
      </c>
      <c r="CJ104">
        <v>1</v>
      </c>
      <c r="CK104">
        <v>23</v>
      </c>
      <c r="CL104" t="s">
        <v>85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"009941796030"</f>
        <v>009941796030</v>
      </c>
      <c r="F105" s="3">
        <v>46001</v>
      </c>
      <c r="G105">
        <v>202609</v>
      </c>
      <c r="H105" t="s">
        <v>326</v>
      </c>
      <c r="I105" t="s">
        <v>327</v>
      </c>
      <c r="J105" t="s">
        <v>362</v>
      </c>
      <c r="K105" t="s">
        <v>78</v>
      </c>
      <c r="L105" t="s">
        <v>79</v>
      </c>
      <c r="M105" t="s">
        <v>80</v>
      </c>
      <c r="N105" t="s">
        <v>199</v>
      </c>
      <c r="O105" t="s">
        <v>82</v>
      </c>
      <c r="P105" t="str">
        <f>"                              "</f>
        <v xml:space="preserve">   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6.1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69.61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0.2</v>
      </c>
      <c r="BK105">
        <v>1</v>
      </c>
      <c r="BL105">
        <v>213.56</v>
      </c>
      <c r="BM105">
        <v>32.03</v>
      </c>
      <c r="BN105">
        <v>245.59</v>
      </c>
      <c r="BO105">
        <v>245.59</v>
      </c>
      <c r="BQ105" t="s">
        <v>363</v>
      </c>
      <c r="BR105" t="s">
        <v>364</v>
      </c>
      <c r="BS105" t="s">
        <v>261</v>
      </c>
      <c r="BY105">
        <v>1200</v>
      </c>
      <c r="BZ105" t="s">
        <v>151</v>
      </c>
      <c r="CC105" t="s">
        <v>80</v>
      </c>
      <c r="CD105">
        <v>1724</v>
      </c>
      <c r="CE105" t="s">
        <v>90</v>
      </c>
      <c r="CI105">
        <v>1</v>
      </c>
      <c r="CJ105" t="s">
        <v>261</v>
      </c>
      <c r="CK105">
        <v>43</v>
      </c>
      <c r="CL105" t="s">
        <v>85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"009944765833"</f>
        <v>009944765833</v>
      </c>
      <c r="F106" s="3">
        <v>46001</v>
      </c>
      <c r="G106">
        <v>202609</v>
      </c>
      <c r="H106" t="s">
        <v>236</v>
      </c>
      <c r="I106" t="s">
        <v>237</v>
      </c>
      <c r="J106" t="s">
        <v>93</v>
      </c>
      <c r="K106" t="s">
        <v>78</v>
      </c>
      <c r="L106" t="s">
        <v>113</v>
      </c>
      <c r="M106" t="s">
        <v>114</v>
      </c>
      <c r="N106" t="s">
        <v>93</v>
      </c>
      <c r="O106" t="s">
        <v>82</v>
      </c>
      <c r="P106" t="str">
        <f>"                              "</f>
        <v xml:space="preserve">   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6.1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64.48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22</v>
      </c>
      <c r="BJ106">
        <v>18.3</v>
      </c>
      <c r="BK106">
        <v>22</v>
      </c>
      <c r="BL106">
        <v>198.26</v>
      </c>
      <c r="BM106">
        <v>29.74</v>
      </c>
      <c r="BN106">
        <v>228</v>
      </c>
      <c r="BO106">
        <v>228</v>
      </c>
      <c r="BQ106" t="s">
        <v>116</v>
      </c>
      <c r="BR106" t="s">
        <v>238</v>
      </c>
      <c r="BS106" s="3">
        <v>46002</v>
      </c>
      <c r="BT106" s="4">
        <v>0.51527777777777772</v>
      </c>
      <c r="BU106" t="s">
        <v>315</v>
      </c>
      <c r="BV106" t="s">
        <v>96</v>
      </c>
      <c r="BY106">
        <v>91520</v>
      </c>
      <c r="BZ106" t="s">
        <v>348</v>
      </c>
      <c r="CA106" t="s">
        <v>241</v>
      </c>
      <c r="CC106" t="s">
        <v>114</v>
      </c>
      <c r="CD106" s="5" t="s">
        <v>118</v>
      </c>
      <c r="CE106" t="s">
        <v>90</v>
      </c>
      <c r="CI106">
        <v>1</v>
      </c>
      <c r="CJ106">
        <v>1</v>
      </c>
      <c r="CK106">
        <v>44</v>
      </c>
      <c r="CL106" t="s">
        <v>85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"009945170684"</f>
        <v>009945170684</v>
      </c>
      <c r="F107" s="3">
        <v>46001</v>
      </c>
      <c r="G107">
        <v>202609</v>
      </c>
      <c r="H107" t="s">
        <v>75</v>
      </c>
      <c r="I107" t="s">
        <v>76</v>
      </c>
      <c r="J107" t="s">
        <v>77</v>
      </c>
      <c r="K107" t="s">
        <v>78</v>
      </c>
      <c r="L107" t="s">
        <v>97</v>
      </c>
      <c r="M107" t="s">
        <v>98</v>
      </c>
      <c r="N107" t="s">
        <v>93</v>
      </c>
      <c r="O107" t="s">
        <v>82</v>
      </c>
      <c r="P107" t="str">
        <f>"DAILY                         "</f>
        <v xml:space="preserve">DAILY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6.1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69.61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12.2</v>
      </c>
      <c r="BJ107">
        <v>10.8</v>
      </c>
      <c r="BK107">
        <v>13</v>
      </c>
      <c r="BL107">
        <v>213.56</v>
      </c>
      <c r="BM107">
        <v>32.03</v>
      </c>
      <c r="BN107">
        <v>245.59</v>
      </c>
      <c r="BO107">
        <v>245.59</v>
      </c>
      <c r="BQ107" t="s">
        <v>163</v>
      </c>
      <c r="BS107" t="s">
        <v>261</v>
      </c>
      <c r="BY107">
        <v>54000</v>
      </c>
      <c r="BZ107" t="s">
        <v>151</v>
      </c>
      <c r="CC107" t="s">
        <v>98</v>
      </c>
      <c r="CD107">
        <v>3900</v>
      </c>
      <c r="CE107" t="s">
        <v>90</v>
      </c>
      <c r="CI107">
        <v>1</v>
      </c>
      <c r="CJ107" t="s">
        <v>261</v>
      </c>
      <c r="CK107">
        <v>43</v>
      </c>
      <c r="CL107" t="s">
        <v>85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"009944995005"</f>
        <v>009944995005</v>
      </c>
      <c r="F108" s="3">
        <v>46001</v>
      </c>
      <c r="G108">
        <v>202609</v>
      </c>
      <c r="H108" t="s">
        <v>344</v>
      </c>
      <c r="I108" t="s">
        <v>345</v>
      </c>
      <c r="J108" t="s">
        <v>204</v>
      </c>
      <c r="K108" t="s">
        <v>78</v>
      </c>
      <c r="L108" t="s">
        <v>132</v>
      </c>
      <c r="M108" t="s">
        <v>133</v>
      </c>
      <c r="N108" t="s">
        <v>93</v>
      </c>
      <c r="O108" t="s">
        <v>82</v>
      </c>
      <c r="P108" t="str">
        <f>"                              "</f>
        <v xml:space="preserve">   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6.1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190.49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13</v>
      </c>
      <c r="BJ108">
        <v>48.6</v>
      </c>
      <c r="BK108">
        <v>49</v>
      </c>
      <c r="BL108">
        <v>573.79999999999995</v>
      </c>
      <c r="BM108">
        <v>86.07</v>
      </c>
      <c r="BN108">
        <v>659.87</v>
      </c>
      <c r="BO108">
        <v>659.87</v>
      </c>
      <c r="BQ108" t="s">
        <v>206</v>
      </c>
      <c r="BR108" t="s">
        <v>346</v>
      </c>
      <c r="BS108" s="3">
        <v>46002</v>
      </c>
      <c r="BT108" s="4">
        <v>0.5805555555555556</v>
      </c>
      <c r="BU108" t="s">
        <v>206</v>
      </c>
      <c r="BV108" t="s">
        <v>96</v>
      </c>
      <c r="BY108">
        <v>242970</v>
      </c>
      <c r="BZ108" t="s">
        <v>151</v>
      </c>
      <c r="CA108">
        <v>8910231025083</v>
      </c>
      <c r="CC108" t="s">
        <v>133</v>
      </c>
      <c r="CD108" s="5" t="s">
        <v>137</v>
      </c>
      <c r="CE108" t="s">
        <v>341</v>
      </c>
      <c r="CI108">
        <v>1</v>
      </c>
      <c r="CJ108">
        <v>1</v>
      </c>
      <c r="CK108">
        <v>43</v>
      </c>
      <c r="CL108" t="s">
        <v>85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"009943129425"</f>
        <v>009943129425</v>
      </c>
      <c r="F109" s="3">
        <v>46001</v>
      </c>
      <c r="G109">
        <v>202609</v>
      </c>
      <c r="H109" t="s">
        <v>132</v>
      </c>
      <c r="I109" t="s">
        <v>133</v>
      </c>
      <c r="J109" t="s">
        <v>93</v>
      </c>
      <c r="K109" t="s">
        <v>78</v>
      </c>
      <c r="L109" t="s">
        <v>264</v>
      </c>
      <c r="M109" t="s">
        <v>265</v>
      </c>
      <c r="N109" t="s">
        <v>204</v>
      </c>
      <c r="O109" t="s">
        <v>82</v>
      </c>
      <c r="P109" t="str">
        <f>"                              "</f>
        <v xml:space="preserve"> 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6.1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69.61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4</v>
      </c>
      <c r="BJ109">
        <v>13</v>
      </c>
      <c r="BK109">
        <v>13</v>
      </c>
      <c r="BL109">
        <v>213.56</v>
      </c>
      <c r="BM109">
        <v>32.03</v>
      </c>
      <c r="BN109">
        <v>245.59</v>
      </c>
      <c r="BO109">
        <v>245.59</v>
      </c>
      <c r="BQ109" t="s">
        <v>365</v>
      </c>
      <c r="BR109" t="s">
        <v>135</v>
      </c>
      <c r="BS109" t="s">
        <v>261</v>
      </c>
      <c r="BY109">
        <v>64980</v>
      </c>
      <c r="BZ109" t="s">
        <v>151</v>
      </c>
      <c r="CC109" t="s">
        <v>265</v>
      </c>
      <c r="CD109">
        <v>6529</v>
      </c>
      <c r="CE109" t="s">
        <v>90</v>
      </c>
      <c r="CI109">
        <v>3</v>
      </c>
      <c r="CJ109" t="s">
        <v>261</v>
      </c>
      <c r="CK109">
        <v>43</v>
      </c>
      <c r="CL109" t="s">
        <v>85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"009943129426"</f>
        <v>009943129426</v>
      </c>
      <c r="F110" s="3">
        <v>46001</v>
      </c>
      <c r="G110">
        <v>202609</v>
      </c>
      <c r="H110" t="s">
        <v>132</v>
      </c>
      <c r="I110" t="s">
        <v>133</v>
      </c>
      <c r="J110" t="s">
        <v>93</v>
      </c>
      <c r="K110" t="s">
        <v>78</v>
      </c>
      <c r="L110" t="s">
        <v>344</v>
      </c>
      <c r="M110" t="s">
        <v>345</v>
      </c>
      <c r="N110" t="s">
        <v>204</v>
      </c>
      <c r="O110" t="s">
        <v>82</v>
      </c>
      <c r="P110" t="str">
        <f>"                              "</f>
        <v xml:space="preserve">  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6.1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69.61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2.4</v>
      </c>
      <c r="BK110">
        <v>3</v>
      </c>
      <c r="BL110">
        <v>213.56</v>
      </c>
      <c r="BM110">
        <v>32.03</v>
      </c>
      <c r="BN110">
        <v>245.59</v>
      </c>
      <c r="BO110">
        <v>245.59</v>
      </c>
      <c r="BQ110" t="s">
        <v>346</v>
      </c>
      <c r="BR110" t="s">
        <v>135</v>
      </c>
      <c r="BS110" s="3">
        <v>46002</v>
      </c>
      <c r="BT110" s="4">
        <v>0.3576388888888889</v>
      </c>
      <c r="BU110" t="s">
        <v>346</v>
      </c>
      <c r="BV110" t="s">
        <v>96</v>
      </c>
      <c r="BY110">
        <v>12000</v>
      </c>
      <c r="BZ110" t="s">
        <v>240</v>
      </c>
      <c r="CC110" t="s">
        <v>345</v>
      </c>
      <c r="CD110">
        <v>2570</v>
      </c>
      <c r="CE110" t="s">
        <v>90</v>
      </c>
      <c r="CI110">
        <v>1</v>
      </c>
      <c r="CJ110">
        <v>1</v>
      </c>
      <c r="CK110">
        <v>43</v>
      </c>
      <c r="CL110" t="s">
        <v>85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"009945218377"</f>
        <v>009945218377</v>
      </c>
      <c r="F111" s="3">
        <v>46001</v>
      </c>
      <c r="G111">
        <v>202609</v>
      </c>
      <c r="H111" t="s">
        <v>103</v>
      </c>
      <c r="I111" t="s">
        <v>104</v>
      </c>
      <c r="J111" t="s">
        <v>93</v>
      </c>
      <c r="K111" t="s">
        <v>78</v>
      </c>
      <c r="L111" t="s">
        <v>91</v>
      </c>
      <c r="M111" t="s">
        <v>92</v>
      </c>
      <c r="N111" t="s">
        <v>93</v>
      </c>
      <c r="O111" t="s">
        <v>121</v>
      </c>
      <c r="P111" t="str">
        <f>"LOCKS                         "</f>
        <v xml:space="preserve">LOCKS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25.52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0.2</v>
      </c>
      <c r="BK111">
        <v>1</v>
      </c>
      <c r="BL111">
        <v>76.06</v>
      </c>
      <c r="BM111">
        <v>11.41</v>
      </c>
      <c r="BN111">
        <v>87.47</v>
      </c>
      <c r="BO111">
        <v>87.47</v>
      </c>
      <c r="BQ111" t="s">
        <v>366</v>
      </c>
      <c r="BR111" t="s">
        <v>123</v>
      </c>
      <c r="BS111" s="3">
        <v>46002</v>
      </c>
      <c r="BT111" s="4">
        <v>0.72847222222222219</v>
      </c>
      <c r="BU111" t="s">
        <v>367</v>
      </c>
      <c r="BV111" t="s">
        <v>85</v>
      </c>
      <c r="BY111">
        <v>1200</v>
      </c>
      <c r="BZ111" t="s">
        <v>181</v>
      </c>
      <c r="CC111" t="s">
        <v>92</v>
      </c>
      <c r="CD111">
        <v>3201</v>
      </c>
      <c r="CE111" t="s">
        <v>90</v>
      </c>
      <c r="CI111">
        <v>1</v>
      </c>
      <c r="CJ111">
        <v>1</v>
      </c>
      <c r="CK111">
        <v>21</v>
      </c>
      <c r="CL111" t="s">
        <v>85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"009945218385"</f>
        <v>009945218385</v>
      </c>
      <c r="F112" s="3">
        <v>46001</v>
      </c>
      <c r="G112">
        <v>202609</v>
      </c>
      <c r="H112" t="s">
        <v>103</v>
      </c>
      <c r="I112" t="s">
        <v>104</v>
      </c>
      <c r="J112" t="s">
        <v>93</v>
      </c>
      <c r="K112" t="s">
        <v>78</v>
      </c>
      <c r="L112" t="s">
        <v>250</v>
      </c>
      <c r="M112" t="s">
        <v>251</v>
      </c>
      <c r="N112" t="s">
        <v>93</v>
      </c>
      <c r="O112" t="s">
        <v>82</v>
      </c>
      <c r="P112" t="str">
        <f>"LOCKS                         "</f>
        <v xml:space="preserve">LOCKS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6.1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69.61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0.2</v>
      </c>
      <c r="BJ112">
        <v>3.2</v>
      </c>
      <c r="BK112">
        <v>4</v>
      </c>
      <c r="BL112">
        <v>213.56</v>
      </c>
      <c r="BM112">
        <v>32.03</v>
      </c>
      <c r="BN112">
        <v>245.59</v>
      </c>
      <c r="BO112">
        <v>245.59</v>
      </c>
      <c r="BQ112" t="s">
        <v>368</v>
      </c>
      <c r="BR112" t="s">
        <v>123</v>
      </c>
      <c r="BS112" s="3">
        <v>46002</v>
      </c>
      <c r="BT112" s="4">
        <v>0.52222222222222225</v>
      </c>
      <c r="BU112" t="s">
        <v>253</v>
      </c>
      <c r="BV112" t="s">
        <v>96</v>
      </c>
      <c r="BY112">
        <v>16125.34</v>
      </c>
      <c r="BZ112" t="s">
        <v>151</v>
      </c>
      <c r="CA112">
        <v>8110065572082</v>
      </c>
      <c r="CC112" t="s">
        <v>251</v>
      </c>
      <c r="CD112">
        <v>1034</v>
      </c>
      <c r="CE112" t="s">
        <v>90</v>
      </c>
      <c r="CF112" s="3">
        <v>46002</v>
      </c>
      <c r="CI112">
        <v>1</v>
      </c>
      <c r="CJ112">
        <v>1</v>
      </c>
      <c r="CK112">
        <v>43</v>
      </c>
      <c r="CL112" t="s">
        <v>85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"009942600911"</f>
        <v>009942600911</v>
      </c>
      <c r="F113" s="3">
        <v>46001</v>
      </c>
      <c r="G113">
        <v>202609</v>
      </c>
      <c r="H113" t="s">
        <v>103</v>
      </c>
      <c r="I113" t="s">
        <v>104</v>
      </c>
      <c r="J113" t="s">
        <v>93</v>
      </c>
      <c r="K113" t="s">
        <v>78</v>
      </c>
      <c r="L113" t="s">
        <v>326</v>
      </c>
      <c r="M113" t="s">
        <v>327</v>
      </c>
      <c r="N113" t="s">
        <v>369</v>
      </c>
      <c r="O113" t="s">
        <v>121</v>
      </c>
      <c r="P113" t="str">
        <f>"LOCKS                         "</f>
        <v xml:space="preserve">LOCKS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49.45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0.2</v>
      </c>
      <c r="BJ113">
        <v>1.6</v>
      </c>
      <c r="BK113">
        <v>2</v>
      </c>
      <c r="BL113">
        <v>147.38</v>
      </c>
      <c r="BM113">
        <v>22.11</v>
      </c>
      <c r="BN113">
        <v>169.49</v>
      </c>
      <c r="BO113">
        <v>169.49</v>
      </c>
      <c r="BQ113" t="s">
        <v>370</v>
      </c>
      <c r="BR113" t="s">
        <v>371</v>
      </c>
      <c r="BS113" s="3">
        <v>46002</v>
      </c>
      <c r="BT113" s="4">
        <v>0.67222222222222228</v>
      </c>
      <c r="BU113" t="s">
        <v>331</v>
      </c>
      <c r="BV113" t="s">
        <v>96</v>
      </c>
      <c r="BY113">
        <v>8067.6</v>
      </c>
      <c r="BZ113" t="s">
        <v>181</v>
      </c>
      <c r="CA113" t="s">
        <v>332</v>
      </c>
      <c r="CC113" t="s">
        <v>327</v>
      </c>
      <c r="CD113" s="5" t="s">
        <v>333</v>
      </c>
      <c r="CE113" t="s">
        <v>90</v>
      </c>
      <c r="CI113">
        <v>1</v>
      </c>
      <c r="CJ113">
        <v>1</v>
      </c>
      <c r="CK113">
        <v>23</v>
      </c>
      <c r="CL113" t="s">
        <v>85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"009945218369"</f>
        <v>009945218369</v>
      </c>
      <c r="F114" s="3">
        <v>46001</v>
      </c>
      <c r="G114">
        <v>202609</v>
      </c>
      <c r="H114" t="s">
        <v>103</v>
      </c>
      <c r="I114" t="s">
        <v>104</v>
      </c>
      <c r="J114" t="s">
        <v>93</v>
      </c>
      <c r="K114" t="s">
        <v>78</v>
      </c>
      <c r="L114" t="s">
        <v>226</v>
      </c>
      <c r="M114" t="s">
        <v>227</v>
      </c>
      <c r="N114" t="s">
        <v>93</v>
      </c>
      <c r="O114" t="s">
        <v>82</v>
      </c>
      <c r="P114" t="str">
        <f>"STORES                        "</f>
        <v xml:space="preserve">STORES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6.1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197.6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21</v>
      </c>
      <c r="BJ114">
        <v>51</v>
      </c>
      <c r="BK114">
        <v>51</v>
      </c>
      <c r="BL114">
        <v>594.99</v>
      </c>
      <c r="BM114">
        <v>89.25</v>
      </c>
      <c r="BN114">
        <v>684.24</v>
      </c>
      <c r="BO114">
        <v>684.24</v>
      </c>
      <c r="BQ114" t="s">
        <v>228</v>
      </c>
      <c r="BR114" t="s">
        <v>213</v>
      </c>
      <c r="BS114" t="s">
        <v>261</v>
      </c>
      <c r="BY114">
        <v>255095</v>
      </c>
      <c r="BZ114" t="s">
        <v>151</v>
      </c>
      <c r="CC114" t="s">
        <v>227</v>
      </c>
      <c r="CD114">
        <v>9460</v>
      </c>
      <c r="CE114" t="s">
        <v>90</v>
      </c>
      <c r="CI114">
        <v>1</v>
      </c>
      <c r="CJ114" t="s">
        <v>261</v>
      </c>
      <c r="CK114">
        <v>43</v>
      </c>
      <c r="CL114" t="s">
        <v>85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"009945218365"</f>
        <v>009945218365</v>
      </c>
      <c r="F115" s="3">
        <v>46001</v>
      </c>
      <c r="G115">
        <v>202609</v>
      </c>
      <c r="H115" t="s">
        <v>103</v>
      </c>
      <c r="I115" t="s">
        <v>104</v>
      </c>
      <c r="J115" t="s">
        <v>93</v>
      </c>
      <c r="K115" t="s">
        <v>78</v>
      </c>
      <c r="L115" t="s">
        <v>337</v>
      </c>
      <c r="M115" t="s">
        <v>338</v>
      </c>
      <c r="N115" t="s">
        <v>93</v>
      </c>
      <c r="O115" t="s">
        <v>82</v>
      </c>
      <c r="P115" t="str">
        <f>"STORES                        "</f>
        <v xml:space="preserve">STORES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6.1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49.36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1.8</v>
      </c>
      <c r="BJ115">
        <v>8</v>
      </c>
      <c r="BK115">
        <v>8</v>
      </c>
      <c r="BL115">
        <v>153.19999999999999</v>
      </c>
      <c r="BM115">
        <v>22.98</v>
      </c>
      <c r="BN115">
        <v>176.18</v>
      </c>
      <c r="BO115">
        <v>176.18</v>
      </c>
      <c r="BQ115" t="s">
        <v>372</v>
      </c>
      <c r="BR115" t="s">
        <v>213</v>
      </c>
      <c r="BS115" t="s">
        <v>261</v>
      </c>
      <c r="BY115">
        <v>40227.769999999997</v>
      </c>
      <c r="BZ115" t="s">
        <v>151</v>
      </c>
      <c r="CC115" t="s">
        <v>338</v>
      </c>
      <c r="CD115">
        <v>1200</v>
      </c>
      <c r="CE115" t="s">
        <v>90</v>
      </c>
      <c r="CI115">
        <v>1</v>
      </c>
      <c r="CJ115" t="s">
        <v>261</v>
      </c>
      <c r="CK115">
        <v>41</v>
      </c>
      <c r="CL115" t="s">
        <v>85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"009945218366"</f>
        <v>009945218366</v>
      </c>
      <c r="F116" s="3">
        <v>46001</v>
      </c>
      <c r="G116">
        <v>202609</v>
      </c>
      <c r="H116" t="s">
        <v>103</v>
      </c>
      <c r="I116" t="s">
        <v>104</v>
      </c>
      <c r="J116" t="s">
        <v>93</v>
      </c>
      <c r="K116" t="s">
        <v>78</v>
      </c>
      <c r="L116" t="s">
        <v>373</v>
      </c>
      <c r="M116" t="s">
        <v>374</v>
      </c>
      <c r="N116" t="s">
        <v>375</v>
      </c>
      <c r="O116" t="s">
        <v>82</v>
      </c>
      <c r="P116" t="str">
        <f>"STORES                        "</f>
        <v xml:space="preserve">STORES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6.1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492.68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134</v>
      </c>
      <c r="BJ116">
        <v>68.8</v>
      </c>
      <c r="BK116">
        <v>134</v>
      </c>
      <c r="BL116">
        <v>1474.39</v>
      </c>
      <c r="BM116">
        <v>221.16</v>
      </c>
      <c r="BN116">
        <v>1695.55</v>
      </c>
      <c r="BO116">
        <v>1695.55</v>
      </c>
      <c r="BQ116" t="s">
        <v>252</v>
      </c>
      <c r="BR116" t="s">
        <v>213</v>
      </c>
      <c r="BS116" t="s">
        <v>261</v>
      </c>
      <c r="BY116">
        <v>343980</v>
      </c>
      <c r="BZ116" t="s">
        <v>151</v>
      </c>
      <c r="CC116" t="s">
        <v>374</v>
      </c>
      <c r="CD116" s="5" t="s">
        <v>376</v>
      </c>
      <c r="CE116" t="s">
        <v>90</v>
      </c>
      <c r="CI116">
        <v>1</v>
      </c>
      <c r="CJ116" t="s">
        <v>261</v>
      </c>
      <c r="CK116">
        <v>43</v>
      </c>
      <c r="CL116" t="s">
        <v>85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"009945218367"</f>
        <v>009945218367</v>
      </c>
      <c r="F117" s="3">
        <v>46001</v>
      </c>
      <c r="G117">
        <v>202609</v>
      </c>
      <c r="H117" t="s">
        <v>103</v>
      </c>
      <c r="I117" t="s">
        <v>104</v>
      </c>
      <c r="J117" t="s">
        <v>93</v>
      </c>
      <c r="K117" t="s">
        <v>78</v>
      </c>
      <c r="L117" t="s">
        <v>337</v>
      </c>
      <c r="M117" t="s">
        <v>338</v>
      </c>
      <c r="N117" t="s">
        <v>93</v>
      </c>
      <c r="O117" t="s">
        <v>82</v>
      </c>
      <c r="P117" t="str">
        <f>"STORES                        "</f>
        <v xml:space="preserve">STORES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6.1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306.42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62</v>
      </c>
      <c r="BJ117">
        <v>140.4</v>
      </c>
      <c r="BK117">
        <v>141</v>
      </c>
      <c r="BL117">
        <v>919.3</v>
      </c>
      <c r="BM117">
        <v>137.9</v>
      </c>
      <c r="BN117">
        <v>1057.2</v>
      </c>
      <c r="BO117">
        <v>1057.2</v>
      </c>
      <c r="BQ117" t="s">
        <v>340</v>
      </c>
      <c r="BR117" t="s">
        <v>109</v>
      </c>
      <c r="BS117" t="s">
        <v>261</v>
      </c>
      <c r="BY117">
        <v>702000</v>
      </c>
      <c r="BZ117" t="s">
        <v>151</v>
      </c>
      <c r="CC117" t="s">
        <v>338</v>
      </c>
      <c r="CD117">
        <v>1200</v>
      </c>
      <c r="CE117" t="s">
        <v>90</v>
      </c>
      <c r="CI117">
        <v>1</v>
      </c>
      <c r="CJ117" t="s">
        <v>261</v>
      </c>
      <c r="CK117">
        <v>41</v>
      </c>
      <c r="CL117" t="s">
        <v>85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"009944974769"</f>
        <v>009944974769</v>
      </c>
      <c r="F118" s="3">
        <v>46001</v>
      </c>
      <c r="G118">
        <v>202609</v>
      </c>
      <c r="H118" t="s">
        <v>105</v>
      </c>
      <c r="I118" t="s">
        <v>106</v>
      </c>
      <c r="J118" t="s">
        <v>93</v>
      </c>
      <c r="K118" t="s">
        <v>78</v>
      </c>
      <c r="L118" t="s">
        <v>79</v>
      </c>
      <c r="M118" t="s">
        <v>80</v>
      </c>
      <c r="N118" t="s">
        <v>199</v>
      </c>
      <c r="O118" t="s">
        <v>121</v>
      </c>
      <c r="P118" t="str">
        <f>"NA                            "</f>
        <v xml:space="preserve">NA 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38.28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1.8</v>
      </c>
      <c r="BJ118">
        <v>2.7</v>
      </c>
      <c r="BK118">
        <v>3</v>
      </c>
      <c r="BL118">
        <v>114.08</v>
      </c>
      <c r="BM118">
        <v>17.11</v>
      </c>
      <c r="BN118">
        <v>131.19</v>
      </c>
      <c r="BO118">
        <v>131.19</v>
      </c>
      <c r="BQ118" t="s">
        <v>169</v>
      </c>
      <c r="BR118" t="s">
        <v>169</v>
      </c>
      <c r="BS118" t="s">
        <v>261</v>
      </c>
      <c r="BY118">
        <v>13673.27</v>
      </c>
      <c r="BZ118" t="s">
        <v>181</v>
      </c>
      <c r="CC118" t="s">
        <v>80</v>
      </c>
      <c r="CD118">
        <v>1725</v>
      </c>
      <c r="CE118" t="s">
        <v>90</v>
      </c>
      <c r="CI118">
        <v>1</v>
      </c>
      <c r="CJ118" t="s">
        <v>261</v>
      </c>
      <c r="CK118">
        <v>21</v>
      </c>
      <c r="CL118" t="s">
        <v>85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"009945199755"</f>
        <v>009945199755</v>
      </c>
      <c r="F119" s="3">
        <v>46001</v>
      </c>
      <c r="G119">
        <v>202609</v>
      </c>
      <c r="H119" t="s">
        <v>103</v>
      </c>
      <c r="I119" t="s">
        <v>104</v>
      </c>
      <c r="J119" t="s">
        <v>93</v>
      </c>
      <c r="K119" t="s">
        <v>78</v>
      </c>
      <c r="L119" t="s">
        <v>105</v>
      </c>
      <c r="M119" t="s">
        <v>106</v>
      </c>
      <c r="N119" t="s">
        <v>377</v>
      </c>
      <c r="O119" t="s">
        <v>121</v>
      </c>
      <c r="P119" t="str">
        <f>"LOCKS                         "</f>
        <v xml:space="preserve">LOCKS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63.79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5</v>
      </c>
      <c r="BJ119">
        <v>2.4</v>
      </c>
      <c r="BK119">
        <v>5</v>
      </c>
      <c r="BL119">
        <v>190.11</v>
      </c>
      <c r="BM119">
        <v>28.52</v>
      </c>
      <c r="BN119">
        <v>218.63</v>
      </c>
      <c r="BO119">
        <v>218.63</v>
      </c>
      <c r="BQ119" t="s">
        <v>378</v>
      </c>
      <c r="BR119" t="s">
        <v>123</v>
      </c>
      <c r="BS119" s="3">
        <v>46002</v>
      </c>
      <c r="BT119" s="4">
        <v>0.41805555555555557</v>
      </c>
      <c r="BU119" t="s">
        <v>283</v>
      </c>
      <c r="BV119" t="s">
        <v>96</v>
      </c>
      <c r="BY119">
        <v>12000</v>
      </c>
      <c r="BZ119" t="s">
        <v>181</v>
      </c>
      <c r="CA119" t="s">
        <v>112</v>
      </c>
      <c r="CC119" t="s">
        <v>106</v>
      </c>
      <c r="CD119">
        <v>7569</v>
      </c>
      <c r="CE119" t="s">
        <v>90</v>
      </c>
      <c r="CI119">
        <v>1</v>
      </c>
      <c r="CJ119">
        <v>1</v>
      </c>
      <c r="CK119">
        <v>21</v>
      </c>
      <c r="CL119" t="s">
        <v>85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"009944820871"</f>
        <v>009944820871</v>
      </c>
      <c r="F120" s="3">
        <v>46002</v>
      </c>
      <c r="G120">
        <v>202609</v>
      </c>
      <c r="H120" t="s">
        <v>113</v>
      </c>
      <c r="I120" t="s">
        <v>114</v>
      </c>
      <c r="J120" t="s">
        <v>93</v>
      </c>
      <c r="K120" t="s">
        <v>78</v>
      </c>
      <c r="L120" t="s">
        <v>173</v>
      </c>
      <c r="M120" t="s">
        <v>174</v>
      </c>
      <c r="N120" t="s">
        <v>93</v>
      </c>
      <c r="O120" t="s">
        <v>82</v>
      </c>
      <c r="P120" t="str">
        <f>"                              "</f>
        <v xml:space="preserve">  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6.1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49.36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5</v>
      </c>
      <c r="BJ120">
        <v>12</v>
      </c>
      <c r="BK120">
        <v>12</v>
      </c>
      <c r="BL120">
        <v>153.19999999999999</v>
      </c>
      <c r="BM120">
        <v>22.98</v>
      </c>
      <c r="BN120">
        <v>176.18</v>
      </c>
      <c r="BO120">
        <v>176.18</v>
      </c>
      <c r="BR120" t="s">
        <v>116</v>
      </c>
      <c r="BS120" t="s">
        <v>261</v>
      </c>
      <c r="BV120" t="s">
        <v>85</v>
      </c>
      <c r="BY120">
        <v>60000</v>
      </c>
      <c r="BZ120" t="s">
        <v>151</v>
      </c>
      <c r="CC120" t="s">
        <v>174</v>
      </c>
      <c r="CD120">
        <v>2145</v>
      </c>
      <c r="CE120" t="s">
        <v>90</v>
      </c>
      <c r="CI120">
        <v>1</v>
      </c>
      <c r="CJ120" t="s">
        <v>261</v>
      </c>
      <c r="CK120">
        <v>41</v>
      </c>
      <c r="CL120" t="s">
        <v>85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"009945261444"</f>
        <v>009945261444</v>
      </c>
      <c r="F121" s="3">
        <v>46002</v>
      </c>
      <c r="G121">
        <v>202609</v>
      </c>
      <c r="H121" t="s">
        <v>158</v>
      </c>
      <c r="I121" t="s">
        <v>159</v>
      </c>
      <c r="J121" t="s">
        <v>297</v>
      </c>
      <c r="K121" t="s">
        <v>78</v>
      </c>
      <c r="L121" t="s">
        <v>379</v>
      </c>
      <c r="M121" t="s">
        <v>380</v>
      </c>
      <c r="N121" t="s">
        <v>381</v>
      </c>
      <c r="O121" t="s">
        <v>82</v>
      </c>
      <c r="P121" t="str">
        <f>"PLZ2404185443                 "</f>
        <v xml:space="preserve">PLZ2404185443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6.1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69.61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</v>
      </c>
      <c r="BJ121">
        <v>0.2</v>
      </c>
      <c r="BK121">
        <v>1</v>
      </c>
      <c r="BL121">
        <v>213.56</v>
      </c>
      <c r="BM121">
        <v>32.03</v>
      </c>
      <c r="BN121">
        <v>245.59</v>
      </c>
      <c r="BO121">
        <v>245.59</v>
      </c>
      <c r="BQ121" t="s">
        <v>382</v>
      </c>
      <c r="BR121" t="s">
        <v>160</v>
      </c>
      <c r="BS121" t="s">
        <v>261</v>
      </c>
      <c r="BV121" t="s">
        <v>85</v>
      </c>
      <c r="BY121">
        <v>1200</v>
      </c>
      <c r="BZ121" t="s">
        <v>151</v>
      </c>
      <c r="CC121" t="s">
        <v>380</v>
      </c>
      <c r="CD121">
        <v>5099</v>
      </c>
      <c r="CE121" t="s">
        <v>90</v>
      </c>
      <c r="CI121">
        <v>3</v>
      </c>
      <c r="CJ121" t="s">
        <v>261</v>
      </c>
      <c r="CK121">
        <v>43</v>
      </c>
      <c r="CL121" t="s">
        <v>85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"009945172394"</f>
        <v>009945172394</v>
      </c>
      <c r="F122" s="3">
        <v>46002</v>
      </c>
      <c r="G122">
        <v>202609</v>
      </c>
      <c r="H122" t="s">
        <v>103</v>
      </c>
      <c r="I122" t="s">
        <v>104</v>
      </c>
      <c r="J122" t="s">
        <v>93</v>
      </c>
      <c r="K122" t="s">
        <v>78</v>
      </c>
      <c r="L122" t="s">
        <v>113</v>
      </c>
      <c r="M122" t="s">
        <v>114</v>
      </c>
      <c r="N122" t="s">
        <v>93</v>
      </c>
      <c r="O122" t="s">
        <v>82</v>
      </c>
      <c r="P122" t="str">
        <f>"                              "</f>
        <v xml:space="preserve">   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6.1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49.36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3.8</v>
      </c>
      <c r="BJ122">
        <v>6.3</v>
      </c>
      <c r="BK122">
        <v>7</v>
      </c>
      <c r="BL122">
        <v>153.19999999999999</v>
      </c>
      <c r="BM122">
        <v>22.98</v>
      </c>
      <c r="BN122">
        <v>176.18</v>
      </c>
      <c r="BO122">
        <v>176.18</v>
      </c>
      <c r="BQ122" t="s">
        <v>383</v>
      </c>
      <c r="BR122" t="s">
        <v>130</v>
      </c>
      <c r="BS122" t="s">
        <v>261</v>
      </c>
      <c r="BV122" t="s">
        <v>85</v>
      </c>
      <c r="BY122">
        <v>31407.75</v>
      </c>
      <c r="BZ122" t="s">
        <v>151</v>
      </c>
      <c r="CC122" t="s">
        <v>114</v>
      </c>
      <c r="CD122" s="5" t="s">
        <v>216</v>
      </c>
      <c r="CE122" t="s">
        <v>90</v>
      </c>
      <c r="CI122">
        <v>1</v>
      </c>
      <c r="CJ122" t="s">
        <v>261</v>
      </c>
      <c r="CK122">
        <v>41</v>
      </c>
      <c r="CL122" t="s">
        <v>85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"009945218363"</f>
        <v>009945218363</v>
      </c>
      <c r="F123" s="3">
        <v>46002</v>
      </c>
      <c r="G123">
        <v>202609</v>
      </c>
      <c r="H123" t="s">
        <v>103</v>
      </c>
      <c r="I123" t="s">
        <v>104</v>
      </c>
      <c r="J123" t="s">
        <v>93</v>
      </c>
      <c r="K123" t="s">
        <v>78</v>
      </c>
      <c r="L123" t="s">
        <v>250</v>
      </c>
      <c r="M123" t="s">
        <v>251</v>
      </c>
      <c r="N123" t="s">
        <v>93</v>
      </c>
      <c r="O123" t="s">
        <v>82</v>
      </c>
      <c r="P123" t="str">
        <f t="shared" ref="P123:P129" si="0">"STORES                        "</f>
        <v xml:space="preserve">STORES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6.1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226.04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2</v>
      </c>
      <c r="BI123">
        <v>27.1</v>
      </c>
      <c r="BJ123">
        <v>58.9</v>
      </c>
      <c r="BK123">
        <v>59</v>
      </c>
      <c r="BL123">
        <v>679.75</v>
      </c>
      <c r="BM123">
        <v>101.96</v>
      </c>
      <c r="BN123">
        <v>781.71</v>
      </c>
      <c r="BO123">
        <v>781.71</v>
      </c>
      <c r="BQ123" t="s">
        <v>252</v>
      </c>
      <c r="BR123" t="s">
        <v>223</v>
      </c>
      <c r="BS123" t="s">
        <v>261</v>
      </c>
      <c r="BV123" t="s">
        <v>85</v>
      </c>
      <c r="BY123">
        <v>294636.2</v>
      </c>
      <c r="BZ123" t="s">
        <v>151</v>
      </c>
      <c r="CC123" t="s">
        <v>251</v>
      </c>
      <c r="CD123">
        <v>1034</v>
      </c>
      <c r="CE123" t="s">
        <v>90</v>
      </c>
      <c r="CI123">
        <v>1</v>
      </c>
      <c r="CJ123" t="s">
        <v>261</v>
      </c>
      <c r="CK123">
        <v>43</v>
      </c>
      <c r="CL123" t="s">
        <v>85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"009944968727"</f>
        <v>009944968727</v>
      </c>
      <c r="F124" s="3">
        <v>46002</v>
      </c>
      <c r="G124">
        <v>202609</v>
      </c>
      <c r="H124" t="s">
        <v>103</v>
      </c>
      <c r="I124" t="s">
        <v>104</v>
      </c>
      <c r="J124" t="s">
        <v>93</v>
      </c>
      <c r="K124" t="s">
        <v>78</v>
      </c>
      <c r="L124" t="s">
        <v>158</v>
      </c>
      <c r="M124" t="s">
        <v>159</v>
      </c>
      <c r="N124" t="s">
        <v>93</v>
      </c>
      <c r="O124" t="s">
        <v>82</v>
      </c>
      <c r="P124" t="str">
        <f t="shared" si="0"/>
        <v xml:space="preserve">STORES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6.1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49.36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3.8</v>
      </c>
      <c r="BJ124">
        <v>9.4</v>
      </c>
      <c r="BK124">
        <v>10</v>
      </c>
      <c r="BL124">
        <v>153.19999999999999</v>
      </c>
      <c r="BM124">
        <v>22.98</v>
      </c>
      <c r="BN124">
        <v>176.18</v>
      </c>
      <c r="BO124">
        <v>176.18</v>
      </c>
      <c r="BQ124" t="s">
        <v>257</v>
      </c>
      <c r="BS124" t="s">
        <v>261</v>
      </c>
      <c r="BV124" t="s">
        <v>85</v>
      </c>
      <c r="BY124">
        <v>47190</v>
      </c>
      <c r="BZ124" t="s">
        <v>151</v>
      </c>
      <c r="CC124" t="s">
        <v>159</v>
      </c>
      <c r="CD124">
        <v>6055</v>
      </c>
      <c r="CE124" t="s">
        <v>90</v>
      </c>
      <c r="CI124">
        <v>3</v>
      </c>
      <c r="CJ124" t="s">
        <v>261</v>
      </c>
      <c r="CK124">
        <v>41</v>
      </c>
      <c r="CL124" t="s">
        <v>85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"009945204841"</f>
        <v>009945204841</v>
      </c>
      <c r="F125" s="3">
        <v>46002</v>
      </c>
      <c r="G125">
        <v>202609</v>
      </c>
      <c r="H125" t="s">
        <v>103</v>
      </c>
      <c r="I125" t="s">
        <v>104</v>
      </c>
      <c r="J125" t="s">
        <v>93</v>
      </c>
      <c r="K125" t="s">
        <v>78</v>
      </c>
      <c r="L125" t="s">
        <v>105</v>
      </c>
      <c r="M125" t="s">
        <v>106</v>
      </c>
      <c r="N125" t="s">
        <v>192</v>
      </c>
      <c r="O125" t="s">
        <v>82</v>
      </c>
      <c r="P125" t="str">
        <f t="shared" si="0"/>
        <v xml:space="preserve">STORES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6.1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153.41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2</v>
      </c>
      <c r="BI125">
        <v>20.3</v>
      </c>
      <c r="BJ125">
        <v>65.599999999999994</v>
      </c>
      <c r="BK125">
        <v>66</v>
      </c>
      <c r="BL125">
        <v>463.29</v>
      </c>
      <c r="BM125">
        <v>69.489999999999995</v>
      </c>
      <c r="BN125">
        <v>532.78</v>
      </c>
      <c r="BO125">
        <v>532.78</v>
      </c>
      <c r="BQ125" t="s">
        <v>255</v>
      </c>
      <c r="BR125" t="s">
        <v>223</v>
      </c>
      <c r="BS125" t="s">
        <v>261</v>
      </c>
      <c r="BV125" t="s">
        <v>85</v>
      </c>
      <c r="BY125">
        <v>327838.17</v>
      </c>
      <c r="BZ125" t="s">
        <v>151</v>
      </c>
      <c r="CC125" t="s">
        <v>106</v>
      </c>
      <c r="CD125">
        <v>7569</v>
      </c>
      <c r="CE125" t="s">
        <v>90</v>
      </c>
      <c r="CI125">
        <v>3</v>
      </c>
      <c r="CJ125" t="s">
        <v>261</v>
      </c>
      <c r="CK125">
        <v>41</v>
      </c>
      <c r="CL125" t="s">
        <v>85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"009945172393"</f>
        <v>009945172393</v>
      </c>
      <c r="F126" s="3">
        <v>46002</v>
      </c>
      <c r="G126">
        <v>202609</v>
      </c>
      <c r="H126" t="s">
        <v>103</v>
      </c>
      <c r="I126" t="s">
        <v>104</v>
      </c>
      <c r="J126" t="s">
        <v>93</v>
      </c>
      <c r="K126" t="s">
        <v>78</v>
      </c>
      <c r="L126" t="s">
        <v>113</v>
      </c>
      <c r="M126" t="s">
        <v>114</v>
      </c>
      <c r="N126" t="s">
        <v>93</v>
      </c>
      <c r="O126" t="s">
        <v>82</v>
      </c>
      <c r="P126" t="str">
        <f t="shared" si="0"/>
        <v xml:space="preserve">STORES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6.1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49.36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0.9</v>
      </c>
      <c r="BJ126">
        <v>2.8</v>
      </c>
      <c r="BK126">
        <v>3</v>
      </c>
      <c r="BL126">
        <v>153.19999999999999</v>
      </c>
      <c r="BM126">
        <v>22.98</v>
      </c>
      <c r="BN126">
        <v>176.18</v>
      </c>
      <c r="BO126">
        <v>176.18</v>
      </c>
      <c r="BQ126" t="s">
        <v>384</v>
      </c>
      <c r="BS126" t="s">
        <v>261</v>
      </c>
      <c r="BV126" t="s">
        <v>85</v>
      </c>
      <c r="BY126">
        <v>13798.56</v>
      </c>
      <c r="BZ126" t="s">
        <v>151</v>
      </c>
      <c r="CC126" t="s">
        <v>114</v>
      </c>
      <c r="CD126" s="5" t="s">
        <v>216</v>
      </c>
      <c r="CE126" t="s">
        <v>90</v>
      </c>
      <c r="CI126">
        <v>1</v>
      </c>
      <c r="CJ126" t="s">
        <v>261</v>
      </c>
      <c r="CK126">
        <v>41</v>
      </c>
      <c r="CL126" t="s">
        <v>85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"009945204839"</f>
        <v>009945204839</v>
      </c>
      <c r="F127" s="3">
        <v>46002</v>
      </c>
      <c r="G127">
        <v>202609</v>
      </c>
      <c r="H127" t="s">
        <v>103</v>
      </c>
      <c r="I127" t="s">
        <v>104</v>
      </c>
      <c r="J127" t="s">
        <v>93</v>
      </c>
      <c r="K127" t="s">
        <v>78</v>
      </c>
      <c r="L127" t="s">
        <v>105</v>
      </c>
      <c r="M127" t="s">
        <v>106</v>
      </c>
      <c r="N127" t="s">
        <v>192</v>
      </c>
      <c r="O127" t="s">
        <v>121</v>
      </c>
      <c r="P127" t="str">
        <f t="shared" si="0"/>
        <v xml:space="preserve">STORES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38.28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3</v>
      </c>
      <c r="BJ127">
        <v>1</v>
      </c>
      <c r="BK127">
        <v>3</v>
      </c>
      <c r="BL127">
        <v>114.08</v>
      </c>
      <c r="BM127">
        <v>17.11</v>
      </c>
      <c r="BN127">
        <v>131.19</v>
      </c>
      <c r="BO127">
        <v>131.19</v>
      </c>
      <c r="BQ127" t="s">
        <v>255</v>
      </c>
      <c r="BS127" t="s">
        <v>261</v>
      </c>
      <c r="BV127" t="s">
        <v>85</v>
      </c>
      <c r="BY127">
        <v>4800</v>
      </c>
      <c r="BZ127" t="s">
        <v>181</v>
      </c>
      <c r="CC127" t="s">
        <v>106</v>
      </c>
      <c r="CD127">
        <v>7569</v>
      </c>
      <c r="CE127" t="s">
        <v>90</v>
      </c>
      <c r="CI127">
        <v>1</v>
      </c>
      <c r="CJ127" t="s">
        <v>261</v>
      </c>
      <c r="CK127">
        <v>21</v>
      </c>
      <c r="CL127" t="s">
        <v>85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"009945199652"</f>
        <v>009945199652</v>
      </c>
      <c r="F128" s="3">
        <v>46002</v>
      </c>
      <c r="G128">
        <v>202609</v>
      </c>
      <c r="H128" t="s">
        <v>103</v>
      </c>
      <c r="I128" t="s">
        <v>104</v>
      </c>
      <c r="J128" t="s">
        <v>93</v>
      </c>
      <c r="K128" t="s">
        <v>78</v>
      </c>
      <c r="L128" t="s">
        <v>75</v>
      </c>
      <c r="M128" t="s">
        <v>76</v>
      </c>
      <c r="N128" t="s">
        <v>217</v>
      </c>
      <c r="O128" t="s">
        <v>82</v>
      </c>
      <c r="P128" t="str">
        <f t="shared" si="0"/>
        <v xml:space="preserve">STORES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6.1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49.36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</v>
      </c>
      <c r="BJ128">
        <v>1.2</v>
      </c>
      <c r="BK128">
        <v>2</v>
      </c>
      <c r="BL128">
        <v>153.19999999999999</v>
      </c>
      <c r="BM128">
        <v>22.98</v>
      </c>
      <c r="BN128">
        <v>176.18</v>
      </c>
      <c r="BO128">
        <v>176.18</v>
      </c>
      <c r="BQ128" t="s">
        <v>385</v>
      </c>
      <c r="BS128" t="s">
        <v>261</v>
      </c>
      <c r="BV128" t="s">
        <v>85</v>
      </c>
      <c r="BY128">
        <v>6000</v>
      </c>
      <c r="BZ128" t="s">
        <v>151</v>
      </c>
      <c r="CC128" t="s">
        <v>76</v>
      </c>
      <c r="CD128">
        <v>4017</v>
      </c>
      <c r="CE128" t="s">
        <v>90</v>
      </c>
      <c r="CI128">
        <v>1</v>
      </c>
      <c r="CJ128" t="s">
        <v>261</v>
      </c>
      <c r="CK128">
        <v>41</v>
      </c>
      <c r="CL128" t="s">
        <v>85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"009945204840"</f>
        <v>009945204840</v>
      </c>
      <c r="F129" s="3">
        <v>46002</v>
      </c>
      <c r="G129">
        <v>202609</v>
      </c>
      <c r="H129" t="s">
        <v>103</v>
      </c>
      <c r="I129" t="s">
        <v>104</v>
      </c>
      <c r="J129" t="s">
        <v>93</v>
      </c>
      <c r="K129" t="s">
        <v>78</v>
      </c>
      <c r="L129" t="s">
        <v>105</v>
      </c>
      <c r="M129" t="s">
        <v>106</v>
      </c>
      <c r="N129" t="s">
        <v>192</v>
      </c>
      <c r="O129" t="s">
        <v>82</v>
      </c>
      <c r="P129" t="str">
        <f t="shared" si="0"/>
        <v xml:space="preserve">STORES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6.1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49.36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0.8</v>
      </c>
      <c r="BJ129">
        <v>2.6</v>
      </c>
      <c r="BK129">
        <v>3</v>
      </c>
      <c r="BL129">
        <v>153.19999999999999</v>
      </c>
      <c r="BM129">
        <v>22.98</v>
      </c>
      <c r="BN129">
        <v>176.18</v>
      </c>
      <c r="BO129">
        <v>176.18</v>
      </c>
      <c r="BQ129" t="s">
        <v>255</v>
      </c>
      <c r="BS129" t="s">
        <v>261</v>
      </c>
      <c r="BV129" t="s">
        <v>85</v>
      </c>
      <c r="BY129">
        <v>13201.86</v>
      </c>
      <c r="BZ129" t="s">
        <v>151</v>
      </c>
      <c r="CC129" t="s">
        <v>106</v>
      </c>
      <c r="CD129">
        <v>7569</v>
      </c>
      <c r="CE129" t="s">
        <v>90</v>
      </c>
      <c r="CI129">
        <v>3</v>
      </c>
      <c r="CJ129" t="s">
        <v>261</v>
      </c>
      <c r="CK129">
        <v>41</v>
      </c>
      <c r="CL129" t="s">
        <v>85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"009944968722"</f>
        <v>009944968722</v>
      </c>
      <c r="F130" s="3">
        <v>46002</v>
      </c>
      <c r="G130">
        <v>202609</v>
      </c>
      <c r="H130" t="s">
        <v>103</v>
      </c>
      <c r="I130" t="s">
        <v>104</v>
      </c>
      <c r="J130" t="s">
        <v>93</v>
      </c>
      <c r="K130" t="s">
        <v>78</v>
      </c>
      <c r="L130" t="s">
        <v>158</v>
      </c>
      <c r="M130" t="s">
        <v>159</v>
      </c>
      <c r="N130" t="s">
        <v>93</v>
      </c>
      <c r="O130" t="s">
        <v>82</v>
      </c>
      <c r="P130" t="str">
        <f>"                              "</f>
        <v xml:space="preserve">   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6.1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49.36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0.6</v>
      </c>
      <c r="BJ130">
        <v>1.3</v>
      </c>
      <c r="BK130">
        <v>2</v>
      </c>
      <c r="BL130">
        <v>153.19999999999999</v>
      </c>
      <c r="BM130">
        <v>22.98</v>
      </c>
      <c r="BN130">
        <v>176.18</v>
      </c>
      <c r="BO130">
        <v>176.18</v>
      </c>
      <c r="BQ130" t="s">
        <v>257</v>
      </c>
      <c r="BS130" t="s">
        <v>261</v>
      </c>
      <c r="BV130" t="s">
        <v>85</v>
      </c>
      <c r="BY130">
        <v>6530.55</v>
      </c>
      <c r="BZ130" t="s">
        <v>151</v>
      </c>
      <c r="CC130" t="s">
        <v>159</v>
      </c>
      <c r="CD130">
        <v>6055</v>
      </c>
      <c r="CE130" t="s">
        <v>90</v>
      </c>
      <c r="CI130">
        <v>3</v>
      </c>
      <c r="CJ130" t="s">
        <v>261</v>
      </c>
      <c r="CK130">
        <v>41</v>
      </c>
      <c r="CL130" t="s">
        <v>85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"009945172392"</f>
        <v>009945172392</v>
      </c>
      <c r="F131" s="3">
        <v>46002</v>
      </c>
      <c r="G131">
        <v>202609</v>
      </c>
      <c r="H131" t="s">
        <v>103</v>
      </c>
      <c r="I131" t="s">
        <v>104</v>
      </c>
      <c r="J131" t="s">
        <v>93</v>
      </c>
      <c r="K131" t="s">
        <v>78</v>
      </c>
      <c r="L131" t="s">
        <v>113</v>
      </c>
      <c r="M131" t="s">
        <v>114</v>
      </c>
      <c r="N131" t="s">
        <v>93</v>
      </c>
      <c r="O131" t="s">
        <v>121</v>
      </c>
      <c r="P131" t="str">
        <f>"STORES                        "</f>
        <v xml:space="preserve">STORES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31.9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0.2</v>
      </c>
      <c r="BJ131">
        <v>2.4</v>
      </c>
      <c r="BK131">
        <v>2.5</v>
      </c>
      <c r="BL131">
        <v>95.07</v>
      </c>
      <c r="BM131">
        <v>14.26</v>
      </c>
      <c r="BN131">
        <v>109.33</v>
      </c>
      <c r="BO131">
        <v>109.33</v>
      </c>
      <c r="BQ131" t="s">
        <v>116</v>
      </c>
      <c r="BS131" t="s">
        <v>261</v>
      </c>
      <c r="BV131" t="s">
        <v>85</v>
      </c>
      <c r="BY131">
        <v>12105.36</v>
      </c>
      <c r="BZ131" t="s">
        <v>181</v>
      </c>
      <c r="CC131" t="s">
        <v>114</v>
      </c>
      <c r="CD131" s="5" t="s">
        <v>216</v>
      </c>
      <c r="CE131" t="s">
        <v>90</v>
      </c>
      <c r="CI131">
        <v>1</v>
      </c>
      <c r="CJ131" t="s">
        <v>261</v>
      </c>
      <c r="CK131">
        <v>21</v>
      </c>
      <c r="CL131" t="s">
        <v>85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"009945218359"</f>
        <v>009945218359</v>
      </c>
      <c r="F132" s="3">
        <v>46002</v>
      </c>
      <c r="G132">
        <v>202609</v>
      </c>
      <c r="H132" t="s">
        <v>103</v>
      </c>
      <c r="I132" t="s">
        <v>104</v>
      </c>
      <c r="J132" t="s">
        <v>93</v>
      </c>
      <c r="K132" t="s">
        <v>78</v>
      </c>
      <c r="L132" t="s">
        <v>242</v>
      </c>
      <c r="M132" t="s">
        <v>243</v>
      </c>
      <c r="N132" t="s">
        <v>93</v>
      </c>
      <c r="O132" t="s">
        <v>82</v>
      </c>
      <c r="P132" t="str">
        <f>"STORES                        "</f>
        <v xml:space="preserve">STORES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6.1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67.72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13.4</v>
      </c>
      <c r="BJ132">
        <v>23.4</v>
      </c>
      <c r="BK132">
        <v>24</v>
      </c>
      <c r="BL132">
        <v>207.92</v>
      </c>
      <c r="BM132">
        <v>31.19</v>
      </c>
      <c r="BN132">
        <v>239.11</v>
      </c>
      <c r="BO132">
        <v>239.11</v>
      </c>
      <c r="BQ132" t="s">
        <v>290</v>
      </c>
      <c r="BR132" t="s">
        <v>223</v>
      </c>
      <c r="BS132" t="s">
        <v>261</v>
      </c>
      <c r="BV132" t="s">
        <v>85</v>
      </c>
      <c r="BY132">
        <v>117205.75999999999</v>
      </c>
      <c r="BZ132" t="s">
        <v>151</v>
      </c>
      <c r="CC132" t="s">
        <v>243</v>
      </c>
      <c r="CD132">
        <v>9300</v>
      </c>
      <c r="CE132" t="s">
        <v>90</v>
      </c>
      <c r="CI132">
        <v>1</v>
      </c>
      <c r="CJ132" t="s">
        <v>261</v>
      </c>
      <c r="CK132">
        <v>41</v>
      </c>
      <c r="CL13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2025-12-12T07:29:04Z</dcterms:created>
  <dcterms:modified xsi:type="dcterms:W3CDTF">2025-12-12T07:29:36Z</dcterms:modified>
</cp:coreProperties>
</file>